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CW Subsidies\OCW lopend\Kwaliteitsafspraken mbo\Kwaliteitsafspraken 2024-2027\Beoordelingen\"/>
    </mc:Choice>
  </mc:AlternateContent>
  <xr:revisionPtr revIDLastSave="0" documentId="13_ncr:1_{7CA4FFC8-D5B6-45A7-A03A-4D104D4DD59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gio_en_Subsidie" sheetId="1" r:id="rId1"/>
    <sheet name="Begro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2" l="1"/>
  <c r="D52" i="2"/>
  <c r="E52" i="2"/>
  <c r="F52" i="2"/>
  <c r="C32" i="2"/>
  <c r="C36" i="2" s="1"/>
  <c r="F32" i="2"/>
  <c r="F36" i="2" s="1"/>
  <c r="E32" i="2"/>
  <c r="E36" i="2" s="1"/>
  <c r="D32" i="2"/>
  <c r="D36" i="2" s="1"/>
  <c r="D77" i="2"/>
  <c r="E77" i="2"/>
  <c r="F77" i="2"/>
  <c r="C77" i="2"/>
  <c r="D19" i="1" l="1"/>
  <c r="D20" i="1" s="1"/>
  <c r="B19" i="1"/>
  <c r="D18" i="1"/>
  <c r="B18" i="1"/>
  <c r="D15" i="1"/>
  <c r="B15" i="1"/>
  <c r="D14" i="1"/>
  <c r="D16" i="1" s="1"/>
  <c r="B14" i="1"/>
  <c r="B16" i="1" l="1"/>
  <c r="B22" i="1" s="1"/>
  <c r="B20" i="1"/>
  <c r="D22" i="1"/>
</calcChain>
</file>

<file path=xl/sharedStrings.xml><?xml version="1.0" encoding="utf-8"?>
<sst xmlns="http://schemas.openxmlformats.org/spreadsheetml/2006/main" count="146" uniqueCount="114">
  <si>
    <t>VIPP Babyconnect: regio en subsidie</t>
  </si>
  <si>
    <t>in te vullen door regionaal partnerschap:</t>
  </si>
  <si>
    <t>fictief voorbeeld:</t>
  </si>
  <si>
    <t>Datum:</t>
  </si>
  <si>
    <t>[dd/mm/jjjj]</t>
  </si>
  <si>
    <t xml:space="preserve">Regio: </t>
  </si>
  <si>
    <t>[naam]</t>
  </si>
  <si>
    <t>Niemandsland</t>
  </si>
  <si>
    <t>Penvoerder:</t>
  </si>
  <si>
    <t>Anoniem</t>
  </si>
  <si>
    <t>Aantal deelnemende VSV's en IGO's in deze aanvraag:</t>
  </si>
  <si>
    <t>[aantal]</t>
  </si>
  <si>
    <t>Is dit aantal VSV's/IGO's gelijk aan het aantal in de vorige subsidie-aanvraag?</t>
  </si>
  <si>
    <t>[Ja/Nee]</t>
  </si>
  <si>
    <t>Nee</t>
  </si>
  <si>
    <t>Indien nee, aantal deelnemende VSV's en IGO's in de vorige subsidie-aanvraag:</t>
  </si>
  <si>
    <t>Aantal geboortes in deze VSV's, peiljaar 2020:</t>
  </si>
  <si>
    <t>Heeft de regio subsidie aangevraagd in de eerste of de derde tranche:</t>
  </si>
  <si>
    <t>Ja</t>
  </si>
  <si>
    <t>Zo ja, voor hoeveel VSV's en IGO's is in die tranche subsidie aangevraagd?</t>
  </si>
  <si>
    <t>Berekening subsidie:</t>
  </si>
  <si>
    <t>Maximale subsidie voor activiteiten A t/m E: Projectkosten</t>
  </si>
  <si>
    <t xml:space="preserve">Subsidie voor regio's uit de eerste en derde tranche: </t>
  </si>
  <si>
    <t xml:space="preserve">Aantal VSV's en IGO's x 88.200 euro: </t>
  </si>
  <si>
    <t xml:space="preserve">Totaal maximale subsidie voor activiteiten A t/m E: </t>
  </si>
  <si>
    <t>Maximale subsidie voor activiteiten F: ICT-kosten</t>
  </si>
  <si>
    <t xml:space="preserve">Aantal VSV's en IGO's x 87.299 euro: </t>
  </si>
  <si>
    <t xml:space="preserve">Aantal geboortes x 19,- euro: </t>
  </si>
  <si>
    <t xml:space="preserve">Totaal maximale subsidie voor activiteiten F: </t>
  </si>
  <si>
    <t xml:space="preserve">Totaal maximale subsidie A t/m F: </t>
  </si>
  <si>
    <t>Totaal</t>
  </si>
  <si>
    <t>Kwaliteitsafspraken: begroting</t>
  </si>
  <si>
    <t>Naam mbo-school</t>
  </si>
  <si>
    <t>Type middelen</t>
  </si>
  <si>
    <t>Instrument</t>
  </si>
  <si>
    <t xml:space="preserve">Reguliere deel </t>
  </si>
  <si>
    <t>Mbo 2 deel</t>
  </si>
  <si>
    <t>Practoraten</t>
  </si>
  <si>
    <t>Carriéreperspectief onderwijspersoneel</t>
  </si>
  <si>
    <t>Mbo 2</t>
  </si>
  <si>
    <t>Lumpsum</t>
  </si>
  <si>
    <t>Nazorg</t>
  </si>
  <si>
    <t>Begeleiding laatste jaar</t>
  </si>
  <si>
    <t>Doorstroom beroepskolom (vmbo/mbo/hbo)</t>
  </si>
  <si>
    <t>Schoolkosten 18- basisvaardigheden</t>
  </si>
  <si>
    <t>Loopbaanorëntatie en - begeleiding</t>
  </si>
  <si>
    <t>Oriëntatieprogramma's</t>
  </si>
  <si>
    <t>Professionaliseringsruimte mbo-docenten</t>
  </si>
  <si>
    <t>Veilig digitaal onderwijs</t>
  </si>
  <si>
    <t>Totaal 2024-2027</t>
  </si>
  <si>
    <t>Prioriteit 1</t>
  </si>
  <si>
    <t>Prioriteit 2</t>
  </si>
  <si>
    <t>Prioriteit 3</t>
  </si>
  <si>
    <t>Totaal besteedbaar budget</t>
  </si>
  <si>
    <t xml:space="preserve">Te besteden budget </t>
  </si>
  <si>
    <t xml:space="preserve">Verwachte kosten </t>
  </si>
  <si>
    <t>Doelstelling</t>
  </si>
  <si>
    <t>Extra ondersteuning voor studenten in niveau 2</t>
  </si>
  <si>
    <t>1.3</t>
  </si>
  <si>
    <t>3.3</t>
  </si>
  <si>
    <t>3.4</t>
  </si>
  <si>
    <t>1.1</t>
  </si>
  <si>
    <t>1.2</t>
  </si>
  <si>
    <t>1.4</t>
  </si>
  <si>
    <t>1.5</t>
  </si>
  <si>
    <t>2.1</t>
  </si>
  <si>
    <t>2.2</t>
  </si>
  <si>
    <t>2.3</t>
  </si>
  <si>
    <t>3.1</t>
  </si>
  <si>
    <t>3.2</t>
  </si>
  <si>
    <t>Totaal verwachte kosten</t>
  </si>
  <si>
    <t>3.3, overige maatregelen</t>
  </si>
  <si>
    <t>3.4, overige maatregelen</t>
  </si>
  <si>
    <t>Voetnoten bij de begroting</t>
  </si>
  <si>
    <t xml:space="preserve">1. Het definitieve te besteden budget is nog niet voor alle jaren bekend. Voor die jaren kunt u ook met een schatting werken. </t>
  </si>
  <si>
    <t xml:space="preserve">2. Het bedrag voor Mbo 2 lumpsum is pas vanaf 2025 beschikbaar, in 2024 zit dit bedrag nog in de kwaliteitsafspraken. </t>
  </si>
  <si>
    <t>Verplichte thema's in de begroting</t>
  </si>
  <si>
    <t>Verdere begroting</t>
  </si>
  <si>
    <t>Regeling versterken van de aansluiting in de beroepsonderwijskolom</t>
  </si>
  <si>
    <t>Regeling nazorg mbo</t>
  </si>
  <si>
    <t>Regeling kwaliteitsafspraken mbo 2024-2027</t>
  </si>
  <si>
    <t>Subsidie aan MBO Raad</t>
  </si>
  <si>
    <t>krimp</t>
  </si>
  <si>
    <t>rmc</t>
  </si>
  <si>
    <t>CN</t>
  </si>
  <si>
    <t>stagepact</t>
  </si>
  <si>
    <t>arbeidsrelevant aanbod</t>
  </si>
  <si>
    <t>comenius</t>
  </si>
  <si>
    <t>laaggeleterdheid</t>
  </si>
  <si>
    <t>basisvaardigheden</t>
  </si>
  <si>
    <t>Verschil</t>
  </si>
  <si>
    <t>totaal verklaring verschil</t>
  </si>
  <si>
    <t>diversen</t>
  </si>
  <si>
    <t>WAU</t>
  </si>
  <si>
    <t>SBB en diversen</t>
  </si>
  <si>
    <t>SBB en DUO</t>
  </si>
  <si>
    <t>NRO</t>
  </si>
  <si>
    <t>Gemeenten educatie</t>
  </si>
  <si>
    <t>gemeenten RMC</t>
  </si>
  <si>
    <t>uitvoering/monitoring/evaluatie</t>
  </si>
  <si>
    <t>Werkagenda MBO</t>
  </si>
  <si>
    <t>verklaring Werkagenda voor andere stakeholders</t>
  </si>
  <si>
    <t>3. Het bedrag voor nazorg is pas vanaf 2025 in lumpsum, in 2024 zit dit bedrag nog los beschikbaar in regeling</t>
  </si>
  <si>
    <t>LOB</t>
  </si>
  <si>
    <t>doorstroom beroepskolom</t>
  </si>
  <si>
    <t>Regeling aanvullende bekostiging LOB MBO 2023-2027</t>
  </si>
  <si>
    <t>lumpsum (na IBO MBO invulling van deze maatregel)</t>
  </si>
  <si>
    <t>Caribisch Nederland/Cast</t>
  </si>
  <si>
    <t>regeling doorstroom beroepskolom bedrag wordt in 2023 al uitgekeerd</t>
  </si>
  <si>
    <t xml:space="preserve">De bedragen hieronder ingevuld, zijn een voorbeeld en komen overeen met het totaal beschikbare budget over alle mbo-scholen per type middel. Dit geeft een indicatie van de verdeling. 
Iedere mbo-school moet hier de eigen bedragen invullen die voor de school beschikbaar zijn. </t>
  </si>
  <si>
    <t xml:space="preserve">Regel 34 tm 51 geeft inzicht in de middelen uit de werkagenda die niet direct aan de mbo-school worden uitgekeerd maar die wel van invloed kunnen zijn op de maatregelen uit de kwaliteitsagenda. </t>
  </si>
  <si>
    <t>4. Het is ook mogelijk om reguliere bekostiging in te zetten voor het kwaliteitsplan. Als u dat van plan bent, kunt u een nieuwe regel toevoegen bij het te besteden budget</t>
  </si>
  <si>
    <t>Toelichting (niet noodzakelijk maar kan gebruikt worden om bedragen te verklaren of om verschillen toe te lichten)</t>
  </si>
  <si>
    <t>Format (versie 160523)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</si>
</sst>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 &quot;#,##0.00;[Red]&quot;€ -&quot;#,##0.00"/>
    <numFmt numFmtId="165" formatCode="#,##0.00&quot; &quot;;&quot;-&quot;#,##0.00&quot; &quot;;&quot;-&quot;#&quot; &quot;;&quot; &quot;@&quot; &quot;"/>
    <numFmt numFmtId="166" formatCode="[$€-413]&quot; &quot;#,##0"/>
    <numFmt numFmtId="167" formatCode="d\-m\-yyyy"/>
    <numFmt numFmtId="168" formatCode="&quot; &quot;* #,##0.00&quot; &quot;;&quot; &quot;* &quot;-&quot;#,##0.00&quot; &quot;;&quot; &quot;* &quot;-&quot;#&quot; &quot;;&quot; &quot;@&quot; &quot;"/>
    <numFmt numFmtId="169" formatCode="#,##0.00&quot; &quot;;&quot;-&quot;#,##0.00&quot; &quot;;&quot;-&quot;#.00&quot; &quot;;&quot; &quot;@&quot; &quot;"/>
    <numFmt numFmtId="170" formatCode="&quot;€ &quot;#,##0.0;[Red]&quot;€ -&quot;#,##0.0"/>
    <numFmt numFmtId="171" formatCode="&quot;€ &quot;#,##0;[Red]&quot;€ -&quot;#,##0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6"/>
      <color rgb="FF2A6099"/>
      <name val="Calibri"/>
      <family val="2"/>
    </font>
    <font>
      <sz val="10"/>
      <color rgb="FF000000"/>
      <name val="Calibri"/>
      <family val="2"/>
    </font>
    <font>
      <b/>
      <sz val="20"/>
      <color rgb="FFFFFFFF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2"/>
      <color rgb="FF2A6099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i/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A9D08E"/>
        <bgColor rgb="FFA9D08E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theme="5" tint="0.79998168889431442"/>
        <bgColor rgb="FFD6DCE4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4" tint="0.59999389629810485"/>
        <bgColor rgb="FF2A60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rgb="FFD6DCE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5" fillId="8" borderId="0" applyNumberFormat="0" applyBorder="0" applyProtection="0"/>
    <xf numFmtId="0" fontId="5" fillId="8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3" fillId="10" borderId="1" applyNumberFormat="0" applyProtection="0"/>
    <xf numFmtId="0" fontId="13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84">
    <xf numFmtId="0" fontId="0" fillId="0" borderId="0" xfId="0"/>
    <xf numFmtId="0" fontId="14" fillId="0" borderId="0" xfId="0" applyFont="1" applyAlignment="1">
      <alignment horizontal="left" vertical="center"/>
    </xf>
    <xf numFmtId="0" fontId="2" fillId="11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12" borderId="0" xfId="0" applyFill="1"/>
    <xf numFmtId="167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0" fillId="0" borderId="0" xfId="0" applyFill="1"/>
    <xf numFmtId="0" fontId="2" fillId="0" borderId="0" xfId="0" applyFont="1" applyFill="1"/>
    <xf numFmtId="166" fontId="15" fillId="0" borderId="0" xfId="1" applyNumberFormat="1" applyFont="1" applyFill="1" applyAlignment="1">
      <alignment horizontal="left"/>
    </xf>
    <xf numFmtId="0" fontId="0" fillId="12" borderId="0" xfId="0" applyFill="1" applyAlignment="1">
      <alignment horizontal="right"/>
    </xf>
    <xf numFmtId="166" fontId="15" fillId="0" borderId="0" xfId="1" applyNumberFormat="1" applyFont="1" applyFill="1" applyAlignment="1">
      <alignment horizontal="right"/>
    </xf>
    <xf numFmtId="166" fontId="15" fillId="0" borderId="2" xfId="1" applyNumberFormat="1" applyFont="1" applyFill="1" applyBorder="1" applyAlignment="1">
      <alignment horizontal="right"/>
    </xf>
    <xf numFmtId="0" fontId="15" fillId="11" borderId="0" xfId="0" applyFont="1" applyFill="1" applyAlignment="1" applyProtection="1">
      <alignment horizontal="left"/>
      <protection locked="0"/>
    </xf>
    <xf numFmtId="0" fontId="15" fillId="11" borderId="0" xfId="0" applyFont="1" applyFill="1" applyProtection="1">
      <protection locked="0"/>
    </xf>
    <xf numFmtId="0" fontId="0" fillId="11" borderId="0" xfId="0" applyFill="1" applyProtection="1">
      <protection locked="0"/>
    </xf>
    <xf numFmtId="0" fontId="0" fillId="0" borderId="0" xfId="0" applyProtection="1">
      <protection locked="0"/>
    </xf>
    <xf numFmtId="0" fontId="0" fillId="12" borderId="0" xfId="0" applyFill="1" applyProtection="1">
      <protection locked="0"/>
    </xf>
    <xf numFmtId="0" fontId="10" fillId="12" borderId="0" xfId="0" applyFont="1" applyFill="1" applyProtection="1">
      <protection locked="0"/>
    </xf>
    <xf numFmtId="0" fontId="10" fillId="0" borderId="0" xfId="0" applyFont="1" applyProtection="1">
      <protection locked="0"/>
    </xf>
    <xf numFmtId="165" fontId="10" fillId="13" borderId="4" xfId="0" applyNumberFormat="1" applyFont="1" applyFill="1" applyBorder="1" applyAlignment="1" applyProtection="1">
      <alignment horizontal="center" wrapText="1"/>
      <protection locked="0"/>
    </xf>
    <xf numFmtId="164" fontId="0" fillId="12" borderId="0" xfId="0" applyNumberFormat="1" applyFill="1" applyProtection="1">
      <protection locked="0"/>
    </xf>
    <xf numFmtId="0" fontId="17" fillId="13" borderId="3" xfId="0" applyFont="1" applyFill="1" applyBorder="1" applyAlignment="1" applyProtection="1">
      <alignment horizontal="center"/>
      <protection locked="0"/>
    </xf>
    <xf numFmtId="0" fontId="17" fillId="14" borderId="3" xfId="0" applyFont="1" applyFill="1" applyBorder="1" applyAlignment="1" applyProtection="1">
      <alignment horizontal="center"/>
      <protection locked="0"/>
    </xf>
    <xf numFmtId="165" fontId="10" fillId="14" borderId="4" xfId="0" applyNumberFormat="1" applyFont="1" applyFill="1" applyBorder="1" applyAlignment="1" applyProtection="1">
      <alignment horizontal="center" wrapText="1"/>
      <protection locked="0"/>
    </xf>
    <xf numFmtId="0" fontId="17" fillId="15" borderId="3" xfId="0" applyFont="1" applyFill="1" applyBorder="1" applyAlignment="1" applyProtection="1">
      <alignment horizontal="center"/>
      <protection locked="0"/>
    </xf>
    <xf numFmtId="165" fontId="10" fillId="15" borderId="4" xfId="0" applyNumberFormat="1" applyFont="1" applyFill="1" applyBorder="1" applyAlignment="1" applyProtection="1">
      <alignment horizontal="center" wrapText="1"/>
      <protection locked="0"/>
    </xf>
    <xf numFmtId="0" fontId="17" fillId="16" borderId="3" xfId="0" applyFont="1" applyFill="1" applyBorder="1" applyAlignment="1" applyProtection="1">
      <alignment horizontal="center"/>
      <protection locked="0"/>
    </xf>
    <xf numFmtId="165" fontId="10" fillId="16" borderId="4" xfId="0" applyNumberFormat="1" applyFont="1" applyFill="1" applyBorder="1" applyAlignment="1" applyProtection="1">
      <alignment horizontal="center" wrapText="1"/>
      <protection locked="0"/>
    </xf>
    <xf numFmtId="0" fontId="19" fillId="12" borderId="3" xfId="0" applyFont="1" applyFill="1" applyBorder="1" applyProtection="1">
      <protection locked="0"/>
    </xf>
    <xf numFmtId="0" fontId="18" fillId="0" borderId="3" xfId="0" applyFont="1" applyBorder="1" applyProtection="1">
      <protection locked="0"/>
    </xf>
    <xf numFmtId="0" fontId="10" fillId="12" borderId="9" xfId="0" applyFont="1" applyFill="1" applyBorder="1" applyAlignment="1" applyProtection="1">
      <protection locked="0"/>
    </xf>
    <xf numFmtId="165" fontId="17" fillId="13" borderId="4" xfId="0" applyNumberFormat="1" applyFont="1" applyFill="1" applyBorder="1" applyAlignment="1" applyProtection="1">
      <alignment horizontal="center" wrapText="1"/>
      <protection locked="0"/>
    </xf>
    <xf numFmtId="0" fontId="19" fillId="12" borderId="3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12" borderId="0" xfId="0" applyFont="1" applyFill="1" applyProtection="1">
      <protection locked="0"/>
    </xf>
    <xf numFmtId="0" fontId="19" fillId="12" borderId="0" xfId="0" applyFont="1" applyFill="1" applyAlignment="1" applyProtection="1">
      <alignment horizontal="left"/>
      <protection locked="0"/>
    </xf>
    <xf numFmtId="0" fontId="22" fillId="17" borderId="3" xfId="0" applyFont="1" applyFill="1" applyBorder="1" applyProtection="1">
      <protection locked="0"/>
    </xf>
    <xf numFmtId="0" fontId="18" fillId="0" borderId="3" xfId="0" applyFont="1" applyBorder="1" applyAlignment="1" applyProtection="1">
      <alignment horizontal="right"/>
      <protection locked="0"/>
    </xf>
    <xf numFmtId="0" fontId="19" fillId="12" borderId="3" xfId="0" applyFont="1" applyFill="1" applyBorder="1" applyAlignment="1" applyProtection="1">
      <alignment horizontal="right"/>
      <protection locked="0"/>
    </xf>
    <xf numFmtId="165" fontId="10" fillId="19" borderId="4" xfId="0" applyNumberFormat="1" applyFont="1" applyFill="1" applyBorder="1" applyAlignment="1" applyProtection="1">
      <alignment horizontal="center" wrapText="1"/>
      <protection locked="0"/>
    </xf>
    <xf numFmtId="169" fontId="10" fillId="13" borderId="4" xfId="0" applyNumberFormat="1" applyFont="1" applyFill="1" applyBorder="1" applyAlignment="1" applyProtection="1">
      <alignment horizontal="center" wrapText="1"/>
      <protection locked="0"/>
    </xf>
    <xf numFmtId="0" fontId="23" fillId="12" borderId="0" xfId="0" applyFont="1" applyFill="1" applyProtection="1">
      <protection locked="0"/>
    </xf>
    <xf numFmtId="0" fontId="24" fillId="12" borderId="0" xfId="0" applyFont="1" applyFill="1" applyProtection="1">
      <protection locked="0"/>
    </xf>
    <xf numFmtId="0" fontId="25" fillId="12" borderId="0" xfId="0" applyFont="1" applyFill="1" applyProtection="1">
      <protection locked="0"/>
    </xf>
    <xf numFmtId="170" fontId="25" fillId="12" borderId="15" xfId="0" applyNumberFormat="1" applyFont="1" applyFill="1" applyBorder="1" applyProtection="1">
      <protection locked="0"/>
    </xf>
    <xf numFmtId="170" fontId="24" fillId="12" borderId="15" xfId="0" applyNumberFormat="1" applyFont="1" applyFill="1" applyBorder="1" applyProtection="1">
      <protection locked="0"/>
    </xf>
    <xf numFmtId="170" fontId="0" fillId="12" borderId="0" xfId="0" applyNumberFormat="1" applyFill="1" applyProtection="1">
      <protection locked="0"/>
    </xf>
    <xf numFmtId="171" fontId="0" fillId="12" borderId="0" xfId="0" applyNumberFormat="1" applyFill="1" applyProtection="1">
      <protection locked="0"/>
    </xf>
    <xf numFmtId="165" fontId="26" fillId="13" borderId="4" xfId="0" applyNumberFormat="1" applyFont="1" applyFill="1" applyBorder="1" applyAlignment="1" applyProtection="1">
      <alignment horizontal="center" wrapText="1"/>
      <protection locked="0"/>
    </xf>
    <xf numFmtId="165" fontId="26" fillId="14" borderId="4" xfId="0" applyNumberFormat="1" applyFont="1" applyFill="1" applyBorder="1" applyAlignment="1" applyProtection="1">
      <alignment horizontal="center" wrapText="1"/>
      <protection locked="0"/>
    </xf>
    <xf numFmtId="165" fontId="26" fillId="15" borderId="4" xfId="0" applyNumberFormat="1" applyFont="1" applyFill="1" applyBorder="1" applyAlignment="1" applyProtection="1">
      <alignment horizontal="center" wrapText="1"/>
      <protection locked="0"/>
    </xf>
    <xf numFmtId="165" fontId="26" fillId="16" borderId="4" xfId="0" applyNumberFormat="1" applyFont="1" applyFill="1" applyBorder="1" applyAlignment="1" applyProtection="1">
      <alignment horizontal="center" wrapText="1"/>
      <protection locked="0"/>
    </xf>
    <xf numFmtId="0" fontId="11" fillId="0" borderId="0" xfId="26"/>
    <xf numFmtId="0" fontId="27" fillId="12" borderId="0" xfId="0" applyFont="1" applyFill="1" applyProtection="1">
      <protection locked="0"/>
    </xf>
    <xf numFmtId="0" fontId="10" fillId="12" borderId="9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0" fillId="18" borderId="6" xfId="0" applyFont="1" applyFill="1" applyBorder="1" applyAlignment="1" applyProtection="1">
      <protection locked="0"/>
    </xf>
    <xf numFmtId="0" fontId="16" fillId="17" borderId="3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0" fillId="12" borderId="6" xfId="0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5" xfId="0" applyBorder="1" applyAlignment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12" borderId="0" xfId="0" applyFill="1" applyAlignment="1" applyProtection="1">
      <alignment wrapText="1"/>
      <protection locked="0"/>
    </xf>
    <xf numFmtId="0" fontId="22" fillId="17" borderId="6" xfId="0" applyFont="1" applyFill="1" applyBorder="1" applyAlignment="1" applyProtection="1">
      <protection locked="0"/>
    </xf>
    <xf numFmtId="0" fontId="10" fillId="12" borderId="7" xfId="0" applyFont="1" applyFill="1" applyBorder="1" applyAlignment="1" applyProtection="1">
      <protection locked="0"/>
    </xf>
    <xf numFmtId="0" fontId="10" fillId="12" borderId="5" xfId="0" applyFont="1" applyFill="1" applyBorder="1" applyAlignment="1" applyProtection="1">
      <protection locked="0"/>
    </xf>
    <xf numFmtId="0" fontId="0" fillId="18" borderId="7" xfId="0" applyFont="1" applyFill="1" applyBorder="1" applyAlignment="1" applyProtection="1">
      <protection locked="0"/>
    </xf>
    <xf numFmtId="0" fontId="0" fillId="18" borderId="5" xfId="0" applyFont="1" applyFill="1" applyBorder="1" applyAlignment="1" applyProtection="1">
      <protection locked="0"/>
    </xf>
    <xf numFmtId="0" fontId="22" fillId="17" borderId="9" xfId="0" applyFont="1" applyFill="1" applyBorder="1" applyAlignment="1" applyProtection="1">
      <alignment horizontal="center" vertical="center" wrapText="1"/>
      <protection locked="0"/>
    </xf>
    <xf numFmtId="0" fontId="22" fillId="17" borderId="10" xfId="0" applyFont="1" applyFill="1" applyBorder="1" applyAlignment="1" applyProtection="1">
      <alignment horizontal="center" vertical="center" wrapText="1"/>
      <protection locked="0"/>
    </xf>
    <xf numFmtId="0" fontId="22" fillId="17" borderId="11" xfId="0" applyFont="1" applyFill="1" applyBorder="1" applyAlignment="1" applyProtection="1">
      <alignment horizontal="center" vertical="center" wrapText="1"/>
      <protection locked="0"/>
    </xf>
    <xf numFmtId="0" fontId="22" fillId="17" borderId="13" xfId="0" applyFont="1" applyFill="1" applyBorder="1" applyAlignment="1" applyProtection="1">
      <alignment horizontal="center" vertical="center" wrapText="1"/>
      <protection locked="0"/>
    </xf>
    <xf numFmtId="0" fontId="22" fillId="17" borderId="0" xfId="0" applyFont="1" applyFill="1" applyBorder="1" applyAlignment="1" applyProtection="1">
      <alignment horizontal="center" vertical="center" wrapText="1"/>
      <protection locked="0"/>
    </xf>
    <xf numFmtId="0" fontId="22" fillId="17" borderId="14" xfId="0" applyFont="1" applyFill="1" applyBorder="1" applyAlignment="1" applyProtection="1">
      <alignment horizontal="center" vertical="center" wrapText="1"/>
      <protection locked="0"/>
    </xf>
    <xf numFmtId="0" fontId="22" fillId="17" borderId="8" xfId="0" applyFont="1" applyFill="1" applyBorder="1" applyAlignment="1" applyProtection="1">
      <alignment horizontal="center" vertical="center" wrapText="1"/>
      <protection locked="0"/>
    </xf>
    <xf numFmtId="0" fontId="22" fillId="17" borderId="2" xfId="0" applyFont="1" applyFill="1" applyBorder="1" applyAlignment="1" applyProtection="1">
      <alignment horizontal="center" vertical="center" wrapText="1"/>
      <protection locked="0"/>
    </xf>
    <xf numFmtId="0" fontId="22" fillId="17" borderId="12" xfId="0" applyFont="1" applyFill="1" applyBorder="1" applyAlignment="1" applyProtection="1">
      <alignment horizontal="center" vertical="center" wrapText="1"/>
      <protection locked="0"/>
    </xf>
  </cellXfs>
  <cellStyles count="38">
    <cellStyle name="Accent" xfId="2" xr:uid="{00000000-0005-0000-0000-000000000000}"/>
    <cellStyle name="Accent 1" xfId="3" xr:uid="{00000000-0005-0000-0000-000001000000}"/>
    <cellStyle name="Accent 1 5" xfId="4" xr:uid="{00000000-0005-0000-0000-000002000000}"/>
    <cellStyle name="Accent 2" xfId="5" xr:uid="{00000000-0005-0000-0000-000003000000}"/>
    <cellStyle name="Accent 2 6" xfId="6" xr:uid="{00000000-0005-0000-0000-000004000000}"/>
    <cellStyle name="Accent 3" xfId="7" xr:uid="{00000000-0005-0000-0000-000005000000}"/>
    <cellStyle name="Accent 3 7" xfId="8" xr:uid="{00000000-0005-0000-0000-000006000000}"/>
    <cellStyle name="Accent 4" xfId="9" xr:uid="{00000000-0005-0000-0000-000007000000}"/>
    <cellStyle name="Bad" xfId="10" xr:uid="{00000000-0005-0000-0000-000008000000}"/>
    <cellStyle name="Bad 8" xfId="11" xr:uid="{00000000-0005-0000-0000-000009000000}"/>
    <cellStyle name="cf1" xfId="12" xr:uid="{00000000-0005-0000-0000-00000A000000}"/>
    <cellStyle name="cf2" xfId="13" xr:uid="{00000000-0005-0000-0000-00000B000000}"/>
    <cellStyle name="Error" xfId="14" xr:uid="{00000000-0005-0000-0000-00000C000000}"/>
    <cellStyle name="Error 9" xfId="15" xr:uid="{00000000-0005-0000-0000-00000D000000}"/>
    <cellStyle name="Footnote" xfId="16" xr:uid="{00000000-0005-0000-0000-00000E000000}"/>
    <cellStyle name="Footnote 10" xfId="17" xr:uid="{00000000-0005-0000-0000-00000F000000}"/>
    <cellStyle name="Good" xfId="18" xr:uid="{00000000-0005-0000-0000-000010000000}"/>
    <cellStyle name="Good 11" xfId="19" xr:uid="{00000000-0005-0000-0000-000011000000}"/>
    <cellStyle name="Heading (user)" xfId="20" xr:uid="{00000000-0005-0000-0000-000012000000}"/>
    <cellStyle name="Heading (user) 12" xfId="21" xr:uid="{00000000-0005-0000-0000-000013000000}"/>
    <cellStyle name="Heading 1" xfId="22" xr:uid="{00000000-0005-0000-0000-000014000000}"/>
    <cellStyle name="Heading 1 13" xfId="23" xr:uid="{00000000-0005-0000-0000-000015000000}"/>
    <cellStyle name="Heading 2" xfId="24" xr:uid="{00000000-0005-0000-0000-000016000000}"/>
    <cellStyle name="Heading 2 14" xfId="25" xr:uid="{00000000-0005-0000-0000-000017000000}"/>
    <cellStyle name="Hyperlink" xfId="26" xr:uid="{00000000-0005-0000-0000-000018000000}"/>
    <cellStyle name="Hyperlink 15" xfId="27" xr:uid="{00000000-0005-0000-0000-000019000000}"/>
    <cellStyle name="Komma" xfId="1" builtinId="3" customBuiltin="1"/>
    <cellStyle name="Neutral" xfId="28" xr:uid="{00000000-0005-0000-0000-00001B000000}"/>
    <cellStyle name="Neutral 16" xfId="29" xr:uid="{00000000-0005-0000-0000-00001C000000}"/>
    <cellStyle name="Note" xfId="30" xr:uid="{00000000-0005-0000-0000-00001D000000}"/>
    <cellStyle name="Note 17" xfId="31" xr:uid="{00000000-0005-0000-0000-00001E000000}"/>
    <cellStyle name="Standaard" xfId="0" builtinId="0" customBuiltin="1"/>
    <cellStyle name="Status" xfId="32" xr:uid="{00000000-0005-0000-0000-000020000000}"/>
    <cellStyle name="Status 18" xfId="33" xr:uid="{00000000-0005-0000-0000-000021000000}"/>
    <cellStyle name="Text" xfId="34" xr:uid="{00000000-0005-0000-0000-000022000000}"/>
    <cellStyle name="Text 19" xfId="35" xr:uid="{00000000-0005-0000-0000-000023000000}"/>
    <cellStyle name="Warning" xfId="36" xr:uid="{00000000-0005-0000-0000-000024000000}"/>
    <cellStyle name="Warning 20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opLeftCell="A10" workbookViewId="0">
      <selection activeCell="B9" sqref="B9"/>
    </sheetView>
  </sheetViews>
  <sheetFormatPr defaultRowHeight="14.4" x14ac:dyDescent="0.3"/>
  <cols>
    <col min="1" max="1" width="66.88671875" customWidth="1"/>
    <col min="2" max="2" width="13.44140625" customWidth="1"/>
    <col min="3" max="3" width="8.6640625" customWidth="1"/>
    <col min="4" max="4" width="11.88671875" style="8" customWidth="1"/>
    <col min="5" max="5" width="8.6640625" customWidth="1"/>
  </cols>
  <sheetData>
    <row r="1" spans="1:4" ht="41.4" x14ac:dyDescent="0.3">
      <c r="A1" s="1" t="s">
        <v>0</v>
      </c>
      <c r="B1" s="2" t="s">
        <v>1</v>
      </c>
      <c r="D1" s="3" t="s">
        <v>2</v>
      </c>
    </row>
    <row r="2" spans="1:4" x14ac:dyDescent="0.3">
      <c r="A2" s="4" t="s">
        <v>3</v>
      </c>
      <c r="B2" s="14" t="s">
        <v>4</v>
      </c>
      <c r="D2" s="5">
        <v>44757</v>
      </c>
    </row>
    <row r="3" spans="1:4" x14ac:dyDescent="0.3">
      <c r="A3" s="4" t="s">
        <v>5</v>
      </c>
      <c r="B3" s="14" t="s">
        <v>6</v>
      </c>
      <c r="D3" s="6" t="s">
        <v>7</v>
      </c>
    </row>
    <row r="4" spans="1:4" x14ac:dyDescent="0.3">
      <c r="A4" s="4" t="s">
        <v>8</v>
      </c>
      <c r="B4" s="14" t="s">
        <v>6</v>
      </c>
      <c r="D4" s="6" t="s">
        <v>9</v>
      </c>
    </row>
    <row r="5" spans="1:4" x14ac:dyDescent="0.3">
      <c r="A5" s="4" t="s">
        <v>10</v>
      </c>
      <c r="B5" s="14" t="s">
        <v>11</v>
      </c>
      <c r="D5" s="6">
        <v>5</v>
      </c>
    </row>
    <row r="6" spans="1:4" x14ac:dyDescent="0.3">
      <c r="A6" s="4" t="s">
        <v>12</v>
      </c>
      <c r="B6" s="15" t="s">
        <v>13</v>
      </c>
      <c r="D6" s="7" t="s">
        <v>14</v>
      </c>
    </row>
    <row r="7" spans="1:4" x14ac:dyDescent="0.3">
      <c r="A7" s="4" t="s">
        <v>15</v>
      </c>
      <c r="B7" s="14" t="s">
        <v>11</v>
      </c>
      <c r="D7" s="6">
        <v>4</v>
      </c>
    </row>
    <row r="8" spans="1:4" x14ac:dyDescent="0.3">
      <c r="A8" s="4" t="s">
        <v>16</v>
      </c>
      <c r="B8" s="14" t="s">
        <v>11</v>
      </c>
      <c r="D8" s="6">
        <v>9000</v>
      </c>
    </row>
    <row r="9" spans="1:4" s="4" customFormat="1" x14ac:dyDescent="0.3">
      <c r="A9" s="4" t="s">
        <v>17</v>
      </c>
      <c r="B9" s="16" t="s">
        <v>13</v>
      </c>
      <c r="D9" s="8" t="s">
        <v>18</v>
      </c>
    </row>
    <row r="10" spans="1:4" s="4" customFormat="1" x14ac:dyDescent="0.3">
      <c r="A10" s="4" t="s">
        <v>19</v>
      </c>
      <c r="B10" s="14" t="s">
        <v>11</v>
      </c>
      <c r="D10" s="6">
        <v>4</v>
      </c>
    </row>
    <row r="11" spans="1:4" x14ac:dyDescent="0.3">
      <c r="A11" s="4"/>
      <c r="B11" s="9"/>
      <c r="D11" s="9"/>
    </row>
    <row r="12" spans="1:4" x14ac:dyDescent="0.3">
      <c r="A12" s="4" t="s">
        <v>20</v>
      </c>
      <c r="B12" s="9"/>
      <c r="D12" s="9"/>
    </row>
    <row r="13" spans="1:4" x14ac:dyDescent="0.3">
      <c r="A13" s="4" t="s">
        <v>21</v>
      </c>
      <c r="B13" s="10"/>
      <c r="D13" s="10"/>
    </row>
    <row r="14" spans="1:4" x14ac:dyDescent="0.3">
      <c r="A14" s="11" t="s">
        <v>22</v>
      </c>
      <c r="B14" s="12">
        <f>IF(B9="Ja",B10*30000,0)</f>
        <v>0</v>
      </c>
      <c r="D14" s="12">
        <f>IF(D9="Ja",D10*30000,0)</f>
        <v>120000</v>
      </c>
    </row>
    <row r="15" spans="1:4" x14ac:dyDescent="0.3">
      <c r="A15" s="11" t="s">
        <v>23</v>
      </c>
      <c r="B15" s="13">
        <f>IF(B5&lt;&gt;"[aantal]",B5*88200,0)</f>
        <v>0</v>
      </c>
      <c r="D15" s="13">
        <f>D5*88200</f>
        <v>441000</v>
      </c>
    </row>
    <row r="16" spans="1:4" x14ac:dyDescent="0.3">
      <c r="A16" s="11" t="s">
        <v>24</v>
      </c>
      <c r="B16" s="12">
        <f>B14+B15</f>
        <v>0</v>
      </c>
      <c r="D16" s="12">
        <f>D14+D15</f>
        <v>561000</v>
      </c>
    </row>
    <row r="17" spans="1:4" x14ac:dyDescent="0.3">
      <c r="A17" s="4" t="s">
        <v>25</v>
      </c>
      <c r="B17" s="12"/>
      <c r="D17" s="12"/>
    </row>
    <row r="18" spans="1:4" x14ac:dyDescent="0.3">
      <c r="A18" s="11" t="s">
        <v>26</v>
      </c>
      <c r="B18" s="12">
        <f>IF(B5&lt;&gt;"[aantal]",B5*87299,0)</f>
        <v>0</v>
      </c>
      <c r="D18" s="12">
        <f>D5*87299</f>
        <v>436495</v>
      </c>
    </row>
    <row r="19" spans="1:4" x14ac:dyDescent="0.3">
      <c r="A19" s="11" t="s">
        <v>27</v>
      </c>
      <c r="B19" s="13">
        <f>IF(B8&lt;&gt;"[aantal]",B8*19,0)</f>
        <v>0</v>
      </c>
      <c r="D19" s="13">
        <f>D8*19</f>
        <v>171000</v>
      </c>
    </row>
    <row r="20" spans="1:4" x14ac:dyDescent="0.3">
      <c r="A20" s="11" t="s">
        <v>28</v>
      </c>
      <c r="B20" s="12">
        <f>B18+B19</f>
        <v>0</v>
      </c>
      <c r="D20" s="12">
        <f>D18+D19</f>
        <v>607495</v>
      </c>
    </row>
    <row r="21" spans="1:4" x14ac:dyDescent="0.3">
      <c r="B21" s="8"/>
    </row>
    <row r="22" spans="1:4" x14ac:dyDescent="0.3">
      <c r="A22" s="11" t="s">
        <v>29</v>
      </c>
      <c r="B22" s="12">
        <f>B16+B20</f>
        <v>0</v>
      </c>
      <c r="D22" s="12">
        <f>D16+D20</f>
        <v>1168495</v>
      </c>
    </row>
  </sheetData>
  <sheetProtection algorithmName="SHA-512" hashValue="8ebEKhCVRxZWWeBSBxvKWh8YswApMqgvo1RWaM14z4ZS/sS7e8aOamuRovjSxCLpDQc73Y7yLLAYk2rwrT3nnw==" saltValue="D/rRGmAa6MXcK2R89W7Z9A==" spinCount="100000" sheet="1" objects="1" scenarios="1" formatCells="0" formatColumns="0" formatRows="0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I180"/>
  <sheetViews>
    <sheetView tabSelected="1" topLeftCell="A53" zoomScale="70" zoomScaleNormal="70" workbookViewId="0">
      <selection activeCell="B4" sqref="B4"/>
    </sheetView>
  </sheetViews>
  <sheetFormatPr defaultColWidth="8.6640625" defaultRowHeight="14.4" x14ac:dyDescent="0.3"/>
  <cols>
    <col min="1" max="1" width="56.21875" style="17" customWidth="1"/>
    <col min="2" max="2" width="72.6640625" style="17" bestFit="1" customWidth="1"/>
    <col min="3" max="6" width="13.5546875" style="17" customWidth="1"/>
    <col min="7" max="7" width="54.44140625" style="18" customWidth="1"/>
    <col min="8" max="211" width="9.109375" style="18" customWidth="1"/>
    <col min="212" max="993" width="9.109375" style="17" customWidth="1"/>
    <col min="994" max="996" width="8.5546875" style="17" customWidth="1"/>
    <col min="997" max="997" width="8.6640625" style="17" customWidth="1"/>
    <col min="998" max="16384" width="8.6640625" style="17"/>
  </cols>
  <sheetData>
    <row r="1" spans="1:211" ht="28.8" x14ac:dyDescent="0.3">
      <c r="A1" s="35" t="s">
        <v>31</v>
      </c>
      <c r="B1" s="35" t="s">
        <v>113</v>
      </c>
      <c r="C1" s="66" t="s">
        <v>109</v>
      </c>
      <c r="D1" s="67"/>
      <c r="E1" s="67"/>
      <c r="F1" s="6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</row>
    <row r="2" spans="1:211" ht="28.8" x14ac:dyDescent="0.3">
      <c r="A2" s="35"/>
      <c r="B2" s="35"/>
      <c r="C2" s="66"/>
      <c r="D2" s="67"/>
      <c r="E2" s="67"/>
      <c r="F2" s="6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</row>
    <row r="3" spans="1:211" ht="15.9" customHeight="1" x14ac:dyDescent="0.35">
      <c r="A3" s="36" t="s">
        <v>3</v>
      </c>
      <c r="B3" s="37" t="s">
        <v>4</v>
      </c>
      <c r="C3" s="67"/>
      <c r="D3" s="67"/>
      <c r="E3" s="67"/>
      <c r="F3" s="67"/>
    </row>
    <row r="4" spans="1:211" ht="15.9" customHeight="1" x14ac:dyDescent="0.35">
      <c r="A4" s="36" t="s">
        <v>32</v>
      </c>
      <c r="B4" s="37" t="s">
        <v>6</v>
      </c>
      <c r="C4" s="67"/>
      <c r="D4" s="67"/>
      <c r="E4" s="67"/>
      <c r="F4" s="67"/>
    </row>
    <row r="5" spans="1:211" ht="25.8" customHeight="1" x14ac:dyDescent="0.3">
      <c r="A5" s="18"/>
      <c r="B5" s="18"/>
      <c r="C5" s="68"/>
      <c r="D5" s="68"/>
      <c r="E5" s="68"/>
      <c r="F5" s="68"/>
      <c r="G5" s="75" t="s">
        <v>112</v>
      </c>
      <c r="H5" s="76"/>
      <c r="I5" s="76"/>
      <c r="J5" s="76"/>
      <c r="K5" s="77"/>
    </row>
    <row r="6" spans="1:211" s="20" customFormat="1" ht="23.4" x14ac:dyDescent="0.45">
      <c r="A6" s="61" t="s">
        <v>54</v>
      </c>
      <c r="B6" s="62"/>
      <c r="C6" s="23">
        <v>2024</v>
      </c>
      <c r="D6" s="24">
        <v>2025</v>
      </c>
      <c r="E6" s="26">
        <v>2026</v>
      </c>
      <c r="F6" s="28">
        <v>2027</v>
      </c>
      <c r="G6" s="78"/>
      <c r="H6" s="79"/>
      <c r="I6" s="79"/>
      <c r="J6" s="79"/>
      <c r="K6" s="8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</row>
    <row r="7" spans="1:211" ht="18" x14ac:dyDescent="0.35">
      <c r="A7" s="38" t="s">
        <v>33</v>
      </c>
      <c r="B7" s="38" t="s">
        <v>34</v>
      </c>
      <c r="C7" s="21" t="s">
        <v>30</v>
      </c>
      <c r="D7" s="25" t="s">
        <v>30</v>
      </c>
      <c r="E7" s="27" t="s">
        <v>30</v>
      </c>
      <c r="F7" s="29" t="s">
        <v>30</v>
      </c>
      <c r="G7" s="81"/>
      <c r="H7" s="82"/>
      <c r="I7" s="82"/>
      <c r="J7" s="82"/>
      <c r="K7" s="83"/>
      <c r="HB7" s="17"/>
      <c r="HC7" s="17"/>
    </row>
    <row r="8" spans="1:211" ht="18" x14ac:dyDescent="0.35">
      <c r="A8" s="31" t="s">
        <v>35</v>
      </c>
      <c r="B8" s="30" t="s">
        <v>80</v>
      </c>
      <c r="C8" s="21">
        <v>372.13</v>
      </c>
      <c r="D8" s="25">
        <v>371.78399999999999</v>
      </c>
      <c r="E8" s="27">
        <v>371.78399999999999</v>
      </c>
      <c r="F8" s="29">
        <v>372.83300000000003</v>
      </c>
      <c r="G8" s="63"/>
      <c r="H8" s="71"/>
      <c r="I8" s="71"/>
      <c r="J8" s="71"/>
      <c r="K8" s="72"/>
      <c r="L8" s="54"/>
      <c r="HB8" s="17"/>
      <c r="HC8" s="17"/>
    </row>
    <row r="9" spans="1:211" ht="18" x14ac:dyDescent="0.35">
      <c r="A9" s="31" t="s">
        <v>37</v>
      </c>
      <c r="B9" s="30" t="s">
        <v>80</v>
      </c>
      <c r="C9" s="42">
        <v>25</v>
      </c>
      <c r="D9" s="25">
        <v>25</v>
      </c>
      <c r="E9" s="27">
        <v>25</v>
      </c>
      <c r="F9" s="29">
        <v>25</v>
      </c>
      <c r="G9" s="63"/>
      <c r="H9" s="71"/>
      <c r="I9" s="71"/>
      <c r="J9" s="71"/>
      <c r="K9" s="72"/>
      <c r="L9" s="54"/>
      <c r="HB9" s="17"/>
      <c r="HC9" s="17"/>
    </row>
    <row r="10" spans="1:211" ht="18" x14ac:dyDescent="0.35">
      <c r="A10" s="31" t="s">
        <v>36</v>
      </c>
      <c r="B10" s="30" t="s">
        <v>80</v>
      </c>
      <c r="C10" s="42">
        <v>165</v>
      </c>
      <c r="D10" s="41"/>
      <c r="E10" s="41"/>
      <c r="F10" s="41"/>
      <c r="G10" s="63"/>
      <c r="H10" s="71"/>
      <c r="I10" s="71"/>
      <c r="J10" s="71"/>
      <c r="K10" s="72"/>
      <c r="L10" s="54"/>
      <c r="HB10" s="17"/>
      <c r="HC10" s="17"/>
    </row>
    <row r="11" spans="1:211" ht="18" x14ac:dyDescent="0.35">
      <c r="A11" s="31" t="s">
        <v>38</v>
      </c>
      <c r="B11" s="30" t="s">
        <v>80</v>
      </c>
      <c r="C11" s="21">
        <v>142.19999999999999</v>
      </c>
      <c r="D11" s="25">
        <v>142.19999999999999</v>
      </c>
      <c r="E11" s="27">
        <v>142.19999999999999</v>
      </c>
      <c r="F11" s="29">
        <v>142.19999999999999</v>
      </c>
      <c r="G11" s="63"/>
      <c r="H11" s="71"/>
      <c r="I11" s="71"/>
      <c r="J11" s="71"/>
      <c r="K11" s="72"/>
      <c r="L11" s="54"/>
      <c r="HB11" s="17"/>
      <c r="HC11" s="17"/>
    </row>
    <row r="12" spans="1:211" x14ac:dyDescent="0.3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74"/>
      <c r="HB12" s="17"/>
      <c r="HC12" s="17"/>
    </row>
    <row r="13" spans="1:211" ht="18" x14ac:dyDescent="0.35">
      <c r="A13" s="31" t="s">
        <v>39</v>
      </c>
      <c r="B13" s="30" t="s">
        <v>40</v>
      </c>
      <c r="C13" s="41"/>
      <c r="D13" s="25">
        <v>150</v>
      </c>
      <c r="E13" s="27">
        <v>150</v>
      </c>
      <c r="F13" s="29">
        <v>150</v>
      </c>
      <c r="G13" s="63"/>
      <c r="H13" s="71"/>
      <c r="I13" s="71"/>
      <c r="J13" s="71"/>
      <c r="K13" s="72"/>
      <c r="HB13" s="17"/>
      <c r="HC13" s="17"/>
    </row>
    <row r="14" spans="1:211" x14ac:dyDescent="0.3">
      <c r="A14" s="59"/>
      <c r="B14" s="73"/>
      <c r="C14" s="73"/>
      <c r="D14" s="73"/>
      <c r="E14" s="73"/>
      <c r="F14" s="73"/>
      <c r="G14" s="73"/>
      <c r="H14" s="73"/>
      <c r="I14" s="73"/>
      <c r="J14" s="73"/>
      <c r="K14" s="74"/>
      <c r="HB14" s="17"/>
      <c r="HC14" s="17"/>
    </row>
    <row r="15" spans="1:211" s="20" customFormat="1" ht="18" x14ac:dyDescent="0.35">
      <c r="A15" s="31" t="s">
        <v>41</v>
      </c>
      <c r="B15" s="30" t="s">
        <v>79</v>
      </c>
      <c r="C15" s="21">
        <v>10.5</v>
      </c>
      <c r="D15" s="41"/>
      <c r="E15" s="41"/>
      <c r="F15" s="41"/>
      <c r="G15" s="63"/>
      <c r="H15" s="71"/>
      <c r="I15" s="71"/>
      <c r="J15" s="71"/>
      <c r="K15" s="72"/>
      <c r="L15" s="5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</row>
    <row r="16" spans="1:211" ht="18" x14ac:dyDescent="0.35">
      <c r="A16" s="31" t="s">
        <v>41</v>
      </c>
      <c r="B16" s="30" t="s">
        <v>40</v>
      </c>
      <c r="C16" s="41"/>
      <c r="D16" s="25">
        <v>10.5</v>
      </c>
      <c r="E16" s="27">
        <v>10.5</v>
      </c>
      <c r="F16" s="29">
        <v>10.5</v>
      </c>
      <c r="G16" s="63"/>
      <c r="H16" s="71"/>
      <c r="I16" s="71"/>
      <c r="J16" s="71"/>
      <c r="K16" s="72"/>
      <c r="L16" s="19"/>
      <c r="HB16" s="17"/>
      <c r="HC16" s="17"/>
    </row>
    <row r="17" spans="1:211" ht="15.6" x14ac:dyDescent="0.3">
      <c r="A17" s="59"/>
      <c r="B17" s="73"/>
      <c r="C17" s="73"/>
      <c r="D17" s="73"/>
      <c r="E17" s="73"/>
      <c r="F17" s="73"/>
      <c r="G17" s="73"/>
      <c r="H17" s="73"/>
      <c r="I17" s="73"/>
      <c r="J17" s="73"/>
      <c r="K17" s="74"/>
      <c r="L17" s="19"/>
      <c r="HB17" s="17"/>
      <c r="HC17" s="17"/>
    </row>
    <row r="18" spans="1:211" ht="18" x14ac:dyDescent="0.35">
      <c r="A18" s="31" t="s">
        <v>42</v>
      </c>
      <c r="B18" s="30" t="s">
        <v>40</v>
      </c>
      <c r="C18" s="21">
        <v>14.5</v>
      </c>
      <c r="D18" s="25">
        <v>14.5</v>
      </c>
      <c r="E18" s="27">
        <v>14.5</v>
      </c>
      <c r="F18" s="29">
        <v>14.5</v>
      </c>
      <c r="G18" s="63"/>
      <c r="H18" s="71"/>
      <c r="I18" s="71"/>
      <c r="J18" s="71"/>
      <c r="K18" s="72"/>
      <c r="L18" s="19"/>
      <c r="HB18" s="17"/>
      <c r="HC18" s="17"/>
    </row>
    <row r="19" spans="1:211" ht="15.6" x14ac:dyDescent="0.3">
      <c r="A19" s="59"/>
      <c r="B19" s="73"/>
      <c r="C19" s="73"/>
      <c r="D19" s="73"/>
      <c r="E19" s="73"/>
      <c r="F19" s="73"/>
      <c r="G19" s="73"/>
      <c r="H19" s="73"/>
      <c r="I19" s="73"/>
      <c r="J19" s="73"/>
      <c r="K19" s="74"/>
      <c r="L19" s="19"/>
      <c r="HB19" s="17"/>
      <c r="HC19" s="17"/>
    </row>
    <row r="20" spans="1:211" ht="18" x14ac:dyDescent="0.35">
      <c r="A20" s="31" t="s">
        <v>43</v>
      </c>
      <c r="B20" s="30" t="s">
        <v>78</v>
      </c>
      <c r="C20" s="50">
        <v>33.18</v>
      </c>
      <c r="D20" s="51">
        <v>49.98</v>
      </c>
      <c r="E20" s="52">
        <v>49.98</v>
      </c>
      <c r="F20" s="53">
        <v>49.98</v>
      </c>
      <c r="G20" s="63"/>
      <c r="H20" s="71"/>
      <c r="I20" s="71"/>
      <c r="J20" s="71"/>
      <c r="K20" s="72"/>
      <c r="L20" s="55"/>
      <c r="HB20" s="17"/>
      <c r="HC20" s="17"/>
    </row>
    <row r="21" spans="1:211" ht="15.6" x14ac:dyDescent="0.3">
      <c r="A21" s="59"/>
      <c r="B21" s="73"/>
      <c r="C21" s="73"/>
      <c r="D21" s="73"/>
      <c r="E21" s="73"/>
      <c r="F21" s="73"/>
      <c r="G21" s="73"/>
      <c r="H21" s="73"/>
      <c r="I21" s="73"/>
      <c r="J21" s="73"/>
      <c r="K21" s="74"/>
      <c r="L21" s="19"/>
      <c r="HB21" s="17"/>
      <c r="HC21" s="17"/>
    </row>
    <row r="22" spans="1:211" ht="18" x14ac:dyDescent="0.35">
      <c r="A22" s="31" t="s">
        <v>44</v>
      </c>
      <c r="B22" s="30" t="s">
        <v>40</v>
      </c>
      <c r="C22" s="21">
        <v>10</v>
      </c>
      <c r="D22" s="25">
        <v>10</v>
      </c>
      <c r="E22" s="27">
        <v>10</v>
      </c>
      <c r="F22" s="29">
        <v>10</v>
      </c>
      <c r="G22" s="63"/>
      <c r="H22" s="71"/>
      <c r="I22" s="71"/>
      <c r="J22" s="71"/>
      <c r="K22" s="72"/>
      <c r="L22" s="19"/>
      <c r="HB22" s="17"/>
      <c r="HC22" s="17"/>
    </row>
    <row r="23" spans="1:211" ht="15.6" x14ac:dyDescent="0.3">
      <c r="A23" s="59"/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19"/>
      <c r="HB23" s="17"/>
      <c r="HC23" s="17"/>
    </row>
    <row r="24" spans="1:211" ht="18" x14ac:dyDescent="0.35">
      <c r="A24" s="31" t="s">
        <v>45</v>
      </c>
      <c r="B24" s="30" t="s">
        <v>105</v>
      </c>
      <c r="C24" s="50">
        <v>32</v>
      </c>
      <c r="D24" s="51">
        <v>32</v>
      </c>
      <c r="E24" s="52">
        <v>32</v>
      </c>
      <c r="F24" s="53">
        <v>32</v>
      </c>
      <c r="G24" s="63"/>
      <c r="H24" s="71"/>
      <c r="I24" s="71"/>
      <c r="J24" s="71"/>
      <c r="K24" s="72"/>
      <c r="L24" s="54"/>
      <c r="HB24" s="17"/>
      <c r="HC24" s="17"/>
    </row>
    <row r="25" spans="1:211" x14ac:dyDescent="0.3">
      <c r="A25" s="59"/>
      <c r="B25" s="73"/>
      <c r="C25" s="73"/>
      <c r="D25" s="73"/>
      <c r="E25" s="73"/>
      <c r="F25" s="73"/>
      <c r="G25" s="73"/>
      <c r="H25" s="73"/>
      <c r="I25" s="73"/>
      <c r="J25" s="73"/>
      <c r="K25" s="74"/>
      <c r="HB25" s="17"/>
      <c r="HC25" s="17"/>
    </row>
    <row r="26" spans="1:211" ht="18" x14ac:dyDescent="0.35">
      <c r="A26" s="31" t="s">
        <v>46</v>
      </c>
      <c r="B26" s="30" t="s">
        <v>40</v>
      </c>
      <c r="C26" s="21">
        <v>14</v>
      </c>
      <c r="D26" s="25">
        <v>14</v>
      </c>
      <c r="E26" s="27">
        <v>14</v>
      </c>
      <c r="F26" s="29">
        <v>14</v>
      </c>
      <c r="G26" s="63"/>
      <c r="H26" s="71"/>
      <c r="I26" s="71"/>
      <c r="J26" s="71"/>
      <c r="K26" s="72"/>
      <c r="HB26" s="17"/>
      <c r="HC26" s="17"/>
    </row>
    <row r="27" spans="1:211" x14ac:dyDescent="0.3">
      <c r="A27" s="59"/>
      <c r="B27" s="73"/>
      <c r="C27" s="73"/>
      <c r="D27" s="73"/>
      <c r="E27" s="73"/>
      <c r="F27" s="73"/>
      <c r="G27" s="73"/>
      <c r="H27" s="73"/>
      <c r="I27" s="73"/>
      <c r="J27" s="73"/>
      <c r="K27" s="74"/>
      <c r="HB27" s="17"/>
      <c r="HC27" s="17"/>
    </row>
    <row r="28" spans="1:211" ht="18" x14ac:dyDescent="0.35">
      <c r="A28" s="31" t="s">
        <v>47</v>
      </c>
      <c r="B28" s="30" t="s">
        <v>40</v>
      </c>
      <c r="C28" s="21">
        <v>30</v>
      </c>
      <c r="D28" s="25">
        <v>30</v>
      </c>
      <c r="E28" s="27">
        <v>30</v>
      </c>
      <c r="F28" s="29">
        <v>30</v>
      </c>
      <c r="G28" s="63"/>
      <c r="H28" s="71"/>
      <c r="I28" s="71"/>
      <c r="J28" s="71"/>
      <c r="K28" s="72"/>
      <c r="HB28" s="17"/>
      <c r="HC28" s="17"/>
    </row>
    <row r="29" spans="1:211" x14ac:dyDescent="0.3">
      <c r="A29" s="59"/>
      <c r="B29" s="73"/>
      <c r="C29" s="73"/>
      <c r="D29" s="73"/>
      <c r="E29" s="73"/>
      <c r="F29" s="73"/>
      <c r="G29" s="73"/>
      <c r="H29" s="73"/>
      <c r="I29" s="73"/>
      <c r="J29" s="73"/>
      <c r="K29" s="74"/>
      <c r="HB29" s="17"/>
      <c r="HC29" s="17"/>
    </row>
    <row r="30" spans="1:211" ht="18" x14ac:dyDescent="0.35">
      <c r="A30" s="31" t="s">
        <v>48</v>
      </c>
      <c r="B30" s="30" t="s">
        <v>81</v>
      </c>
      <c r="C30" s="21">
        <v>5.2</v>
      </c>
      <c r="D30" s="25">
        <v>5.2</v>
      </c>
      <c r="E30" s="27">
        <v>5.2</v>
      </c>
      <c r="F30" s="29">
        <v>5.2</v>
      </c>
      <c r="G30" s="63"/>
      <c r="H30" s="71"/>
      <c r="I30" s="71"/>
      <c r="J30" s="71"/>
      <c r="K30" s="72"/>
      <c r="HB30" s="17"/>
      <c r="HC30" s="17"/>
    </row>
    <row r="31" spans="1:211" s="20" customFormat="1" ht="15.6" x14ac:dyDescent="0.3">
      <c r="A31" s="59"/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</row>
    <row r="32" spans="1:211" s="18" customFormat="1" ht="18" x14ac:dyDescent="0.35">
      <c r="A32" s="39" t="s">
        <v>53</v>
      </c>
      <c r="B32" s="40" t="s">
        <v>49</v>
      </c>
      <c r="C32" s="33">
        <f>SUM(C8,C10,C9,C11,C15,C18,C20,C22,C24,C26,C28,C30)</f>
        <v>853.70999999999992</v>
      </c>
      <c r="D32" s="33">
        <f>SUM(D8,D9,D11, D13, D16,D18,D20,D22,D24,D26,D28,D30)</f>
        <v>855.16399999999999</v>
      </c>
      <c r="E32" s="33">
        <f t="shared" ref="E32:F32" si="0">SUM(E8,E9,E11, E13, E16,E18,E20,E22,E24,E26,E28,E30)</f>
        <v>855.16399999999999</v>
      </c>
      <c r="F32" s="33">
        <f t="shared" si="0"/>
        <v>856.21300000000008</v>
      </c>
      <c r="G32" s="63"/>
      <c r="H32" s="71"/>
      <c r="I32" s="71"/>
      <c r="J32" s="71"/>
      <c r="K32" s="72"/>
    </row>
    <row r="33" spans="1:7" s="18" customFormat="1" x14ac:dyDescent="0.3">
      <c r="C33" s="22"/>
      <c r="D33" s="22"/>
      <c r="E33" s="22"/>
      <c r="F33" s="22"/>
    </row>
    <row r="34" spans="1:7" s="18" customFormat="1" x14ac:dyDescent="0.3">
      <c r="C34"/>
      <c r="D34" s="22"/>
      <c r="E34" s="22"/>
      <c r="F34" s="22"/>
    </row>
    <row r="35" spans="1:7" s="18" customFormat="1" ht="43.2" x14ac:dyDescent="0.3">
      <c r="A35" s="69" t="s">
        <v>110</v>
      </c>
      <c r="B35" s="18" t="s">
        <v>100</v>
      </c>
      <c r="C35" s="49">
        <v>940.6</v>
      </c>
      <c r="D35" s="49">
        <v>952.6</v>
      </c>
      <c r="E35" s="49">
        <v>946.7</v>
      </c>
      <c r="F35" s="49">
        <v>916.9</v>
      </c>
    </row>
    <row r="36" spans="1:7" s="44" customFormat="1" x14ac:dyDescent="0.3">
      <c r="B36" s="44" t="s">
        <v>90</v>
      </c>
      <c r="C36" s="47">
        <f>+C35-C32</f>
        <v>86.8900000000001</v>
      </c>
      <c r="D36" s="47">
        <f t="shared" ref="D36:F36" si="1">+D35-D32</f>
        <v>97.436000000000035</v>
      </c>
      <c r="E36" s="47">
        <f t="shared" si="1"/>
        <v>91.536000000000058</v>
      </c>
      <c r="F36" s="47">
        <f t="shared" si="1"/>
        <v>60.686999999999898</v>
      </c>
    </row>
    <row r="37" spans="1:7" s="18" customFormat="1" x14ac:dyDescent="0.3">
      <c r="C37" s="22"/>
      <c r="D37" s="22"/>
      <c r="E37" s="22"/>
      <c r="F37" s="22"/>
    </row>
    <row r="38" spans="1:7" s="18" customFormat="1" x14ac:dyDescent="0.3">
      <c r="C38" s="22"/>
      <c r="D38" s="22"/>
      <c r="E38" s="22"/>
      <c r="F38" s="22"/>
    </row>
    <row r="39" spans="1:7" s="18" customFormat="1" x14ac:dyDescent="0.3">
      <c r="B39" s="43" t="s">
        <v>101</v>
      </c>
      <c r="C39" s="22"/>
      <c r="D39" s="22"/>
      <c r="E39" s="22"/>
      <c r="F39" s="22"/>
    </row>
    <row r="40" spans="1:7" s="18" customFormat="1" x14ac:dyDescent="0.3">
      <c r="B40" s="18" t="s">
        <v>82</v>
      </c>
      <c r="C40" s="48">
        <v>30</v>
      </c>
      <c r="D40" s="48">
        <v>30</v>
      </c>
      <c r="E40" s="48">
        <v>30</v>
      </c>
      <c r="F40" s="49">
        <v>0</v>
      </c>
      <c r="G40" s="18" t="s">
        <v>106</v>
      </c>
    </row>
    <row r="41" spans="1:7" s="18" customFormat="1" x14ac:dyDescent="0.3">
      <c r="B41" s="18" t="s">
        <v>83</v>
      </c>
      <c r="C41" s="49">
        <v>0</v>
      </c>
      <c r="D41" s="48">
        <v>25</v>
      </c>
      <c r="E41" s="48">
        <v>25</v>
      </c>
      <c r="F41" s="48">
        <v>25</v>
      </c>
      <c r="G41" s="18" t="s">
        <v>98</v>
      </c>
    </row>
    <row r="42" spans="1:7" s="18" customFormat="1" x14ac:dyDescent="0.3">
      <c r="B42" s="18" t="s">
        <v>86</v>
      </c>
      <c r="C42" s="48">
        <v>3</v>
      </c>
      <c r="D42" s="48">
        <v>3</v>
      </c>
      <c r="E42" s="48">
        <v>3</v>
      </c>
      <c r="F42" s="48">
        <v>3</v>
      </c>
      <c r="G42" s="18" t="s">
        <v>92</v>
      </c>
    </row>
    <row r="43" spans="1:7" s="18" customFormat="1" x14ac:dyDescent="0.3">
      <c r="B43" s="18" t="s">
        <v>85</v>
      </c>
      <c r="C43" s="48">
        <v>7.5</v>
      </c>
      <c r="D43" s="48">
        <v>7.5</v>
      </c>
      <c r="E43" s="48">
        <v>2.5</v>
      </c>
      <c r="F43" s="48">
        <v>2.5</v>
      </c>
      <c r="G43" s="18" t="s">
        <v>94</v>
      </c>
    </row>
    <row r="44" spans="1:7" s="18" customFormat="1" x14ac:dyDescent="0.3">
      <c r="B44" s="18" t="s">
        <v>103</v>
      </c>
      <c r="C44" s="48">
        <v>1</v>
      </c>
      <c r="D44" s="48">
        <v>1</v>
      </c>
      <c r="E44" s="48">
        <v>1</v>
      </c>
      <c r="F44" s="48">
        <v>1</v>
      </c>
      <c r="G44" s="18" t="s">
        <v>92</v>
      </c>
    </row>
    <row r="45" spans="1:7" s="18" customFormat="1" x14ac:dyDescent="0.3">
      <c r="B45" s="18" t="s">
        <v>104</v>
      </c>
      <c r="C45" s="48">
        <v>16.82</v>
      </c>
      <c r="D45" s="48">
        <v>0.02</v>
      </c>
      <c r="E45" s="48">
        <v>0.02</v>
      </c>
      <c r="F45" s="48">
        <v>0.02</v>
      </c>
      <c r="G45" s="18" t="s">
        <v>108</v>
      </c>
    </row>
    <row r="46" spans="1:7" s="18" customFormat="1" x14ac:dyDescent="0.3">
      <c r="B46" s="18" t="s">
        <v>93</v>
      </c>
      <c r="C46" s="48">
        <v>3.7</v>
      </c>
      <c r="D46" s="48">
        <v>4.9000000000000004</v>
      </c>
      <c r="E46" s="48">
        <v>3.9</v>
      </c>
      <c r="F46" s="48">
        <v>3.1</v>
      </c>
      <c r="G46" s="18" t="s">
        <v>95</v>
      </c>
    </row>
    <row r="47" spans="1:7" s="18" customFormat="1" x14ac:dyDescent="0.3">
      <c r="B47" s="18" t="s">
        <v>84</v>
      </c>
      <c r="C47" s="48">
        <v>1.3</v>
      </c>
      <c r="D47" s="48">
        <v>1.3</v>
      </c>
      <c r="E47" s="48">
        <v>1.3</v>
      </c>
      <c r="F47" s="48">
        <v>1.3</v>
      </c>
      <c r="G47" s="18" t="s">
        <v>107</v>
      </c>
    </row>
    <row r="48" spans="1:7" s="18" customFormat="1" x14ac:dyDescent="0.3">
      <c r="B48" s="18" t="s">
        <v>87</v>
      </c>
      <c r="C48" s="48">
        <v>4</v>
      </c>
      <c r="D48" s="48">
        <v>5</v>
      </c>
      <c r="E48" s="48">
        <v>5</v>
      </c>
      <c r="F48" s="48">
        <v>5</v>
      </c>
      <c r="G48" s="18" t="s">
        <v>96</v>
      </c>
    </row>
    <row r="49" spans="1:11" s="18" customFormat="1" x14ac:dyDescent="0.3">
      <c r="B49" s="18" t="s">
        <v>88</v>
      </c>
      <c r="C49" s="48">
        <v>15</v>
      </c>
      <c r="D49" s="48">
        <v>15</v>
      </c>
      <c r="E49" s="48">
        <v>15</v>
      </c>
      <c r="F49" s="48">
        <v>15</v>
      </c>
      <c r="G49" s="18" t="s">
        <v>97</v>
      </c>
    </row>
    <row r="50" spans="1:11" s="18" customFormat="1" x14ac:dyDescent="0.3">
      <c r="B50" s="18" t="s">
        <v>89</v>
      </c>
      <c r="C50" s="48">
        <v>2</v>
      </c>
      <c r="D50" s="48">
        <v>2</v>
      </c>
      <c r="E50" s="48">
        <v>2</v>
      </c>
      <c r="F50" s="48">
        <v>2</v>
      </c>
      <c r="G50" s="18" t="s">
        <v>92</v>
      </c>
    </row>
    <row r="51" spans="1:11" s="18" customFormat="1" x14ac:dyDescent="0.3">
      <c r="B51" s="18" t="s">
        <v>99</v>
      </c>
      <c r="C51" s="48">
        <v>2.6</v>
      </c>
      <c r="D51" s="48">
        <v>2.7</v>
      </c>
      <c r="E51" s="48">
        <v>2.8</v>
      </c>
      <c r="F51" s="48">
        <v>2.8</v>
      </c>
      <c r="G51" s="18" t="s">
        <v>92</v>
      </c>
    </row>
    <row r="52" spans="1:11" s="45" customFormat="1" x14ac:dyDescent="0.3">
      <c r="B52" s="45" t="s">
        <v>91</v>
      </c>
      <c r="C52" s="46">
        <f>SUM(C40:C51)</f>
        <v>86.919999999999987</v>
      </c>
      <c r="D52" s="46">
        <f>SUM(D40:D51)</f>
        <v>97.42</v>
      </c>
      <c r="E52" s="46">
        <f>SUM(E40:E51)</f>
        <v>91.52</v>
      </c>
      <c r="F52" s="46">
        <f>SUM(F40:F51)</f>
        <v>60.719999999999992</v>
      </c>
    </row>
    <row r="53" spans="1:11" s="18" customFormat="1" x14ac:dyDescent="0.3">
      <c r="C53" s="22"/>
      <c r="D53" s="22"/>
      <c r="E53" s="22"/>
      <c r="F53" s="22"/>
    </row>
    <row r="54" spans="1:11" s="18" customFormat="1" x14ac:dyDescent="0.3">
      <c r="C54" s="22"/>
      <c r="D54" s="22"/>
      <c r="E54" s="22"/>
      <c r="F54" s="22"/>
    </row>
    <row r="55" spans="1:11" s="18" customFormat="1" ht="25.8" x14ac:dyDescent="0.5">
      <c r="C55" s="60"/>
      <c r="D55" s="60"/>
      <c r="E55" s="60"/>
      <c r="F55" s="60"/>
      <c r="G55" s="75" t="s">
        <v>112</v>
      </c>
      <c r="H55" s="76"/>
      <c r="I55" s="76"/>
      <c r="J55" s="76"/>
      <c r="K55" s="77"/>
    </row>
    <row r="56" spans="1:11" s="18" customFormat="1" ht="23.4" x14ac:dyDescent="0.45">
      <c r="A56" s="61" t="s">
        <v>55</v>
      </c>
      <c r="B56" s="62"/>
      <c r="C56" s="23">
        <v>2024</v>
      </c>
      <c r="D56" s="24">
        <v>2025</v>
      </c>
      <c r="E56" s="26">
        <v>2026</v>
      </c>
      <c r="F56" s="28">
        <v>2027</v>
      </c>
      <c r="G56" s="78"/>
      <c r="H56" s="79"/>
      <c r="I56" s="79"/>
      <c r="J56" s="79"/>
      <c r="K56" s="80"/>
    </row>
    <row r="57" spans="1:11" s="18" customFormat="1" ht="18" x14ac:dyDescent="0.35">
      <c r="A57" s="38" t="s">
        <v>76</v>
      </c>
      <c r="B57" s="38" t="s">
        <v>56</v>
      </c>
      <c r="C57" s="21" t="s">
        <v>30</v>
      </c>
      <c r="D57" s="25" t="s">
        <v>30</v>
      </c>
      <c r="E57" s="27" t="s">
        <v>30</v>
      </c>
      <c r="F57" s="29" t="s">
        <v>30</v>
      </c>
      <c r="G57" s="81"/>
      <c r="H57" s="82"/>
      <c r="I57" s="82"/>
      <c r="J57" s="82"/>
      <c r="K57" s="83"/>
    </row>
    <row r="58" spans="1:11" s="18" customFormat="1" ht="18" x14ac:dyDescent="0.35">
      <c r="A58" s="31" t="s">
        <v>57</v>
      </c>
      <c r="B58" s="34" t="s">
        <v>58</v>
      </c>
      <c r="C58" s="21"/>
      <c r="D58" s="25"/>
      <c r="E58" s="27"/>
      <c r="F58" s="29"/>
      <c r="G58" s="56"/>
      <c r="H58" s="57"/>
      <c r="I58" s="57"/>
      <c r="J58" s="57"/>
      <c r="K58" s="58"/>
    </row>
    <row r="59" spans="1:11" s="18" customFormat="1" ht="18" x14ac:dyDescent="0.35">
      <c r="A59" s="31" t="s">
        <v>38</v>
      </c>
      <c r="B59" s="34" t="s">
        <v>59</v>
      </c>
      <c r="C59" s="21"/>
      <c r="D59" s="25"/>
      <c r="E59" s="27"/>
      <c r="F59" s="29"/>
      <c r="G59" s="56"/>
      <c r="H59" s="57"/>
      <c r="I59" s="57"/>
      <c r="J59" s="57"/>
      <c r="K59" s="58"/>
    </row>
    <row r="60" spans="1:11" s="18" customFormat="1" ht="18" x14ac:dyDescent="0.35">
      <c r="A60" s="31" t="s">
        <v>37</v>
      </c>
      <c r="B60" s="34" t="s">
        <v>60</v>
      </c>
      <c r="C60" s="21"/>
      <c r="D60" s="25"/>
      <c r="E60" s="27"/>
      <c r="F60" s="29"/>
      <c r="G60" s="56"/>
      <c r="H60" s="57"/>
      <c r="I60" s="57"/>
      <c r="J60" s="57"/>
      <c r="K60" s="58"/>
    </row>
    <row r="61" spans="1:11" s="18" customFormat="1" ht="18" x14ac:dyDescent="0.35">
      <c r="A61" s="38" t="s">
        <v>77</v>
      </c>
      <c r="B61" s="38"/>
      <c r="C61" s="38"/>
      <c r="D61" s="38"/>
      <c r="E61" s="38"/>
      <c r="F61" s="38"/>
      <c r="G61" s="70"/>
      <c r="H61" s="64"/>
      <c r="I61" s="64"/>
      <c r="J61" s="64"/>
      <c r="K61" s="65"/>
    </row>
    <row r="62" spans="1:11" s="18" customFormat="1" ht="18" x14ac:dyDescent="0.35">
      <c r="A62" s="31" t="s">
        <v>50</v>
      </c>
      <c r="B62" s="34" t="s">
        <v>61</v>
      </c>
      <c r="C62" s="21"/>
      <c r="D62" s="25"/>
      <c r="E62" s="27"/>
      <c r="F62" s="29"/>
      <c r="G62" s="56"/>
      <c r="H62" s="57"/>
      <c r="I62" s="57"/>
      <c r="J62" s="57"/>
      <c r="K62" s="58"/>
    </row>
    <row r="63" spans="1:11" s="18" customFormat="1" ht="18" x14ac:dyDescent="0.35">
      <c r="A63" s="31"/>
      <c r="B63" s="34" t="s">
        <v>62</v>
      </c>
      <c r="C63" s="21"/>
      <c r="D63" s="25"/>
      <c r="E63" s="27"/>
      <c r="F63" s="29"/>
      <c r="G63" s="56"/>
      <c r="H63" s="57"/>
      <c r="I63" s="57"/>
      <c r="J63" s="57"/>
      <c r="K63" s="58"/>
    </row>
    <row r="64" spans="1:11" s="18" customFormat="1" ht="18" x14ac:dyDescent="0.35">
      <c r="A64" s="31"/>
      <c r="B64" s="34" t="s">
        <v>58</v>
      </c>
      <c r="C64" s="21"/>
      <c r="D64" s="25"/>
      <c r="E64" s="27"/>
      <c r="F64" s="29"/>
      <c r="G64" s="32"/>
      <c r="H64" s="64"/>
      <c r="I64" s="64"/>
      <c r="J64" s="64"/>
      <c r="K64" s="65"/>
    </row>
    <row r="65" spans="1:215" s="18" customFormat="1" ht="18" x14ac:dyDescent="0.35">
      <c r="A65" s="31"/>
      <c r="B65" s="34" t="s">
        <v>63</v>
      </c>
      <c r="C65" s="21"/>
      <c r="D65" s="25"/>
      <c r="E65" s="27"/>
      <c r="F65" s="29"/>
      <c r="G65" s="63"/>
      <c r="H65" s="64"/>
      <c r="I65" s="64"/>
      <c r="J65" s="64"/>
      <c r="K65" s="65"/>
    </row>
    <row r="66" spans="1:215" s="18" customFormat="1" ht="18" x14ac:dyDescent="0.35">
      <c r="A66" s="31"/>
      <c r="B66" s="34" t="s">
        <v>64</v>
      </c>
      <c r="C66" s="21"/>
      <c r="D66" s="25"/>
      <c r="E66" s="27"/>
      <c r="F66" s="29"/>
      <c r="G66" s="63"/>
      <c r="H66" s="64"/>
      <c r="I66" s="64"/>
      <c r="J66" s="64"/>
      <c r="K66" s="65"/>
    </row>
    <row r="67" spans="1:215" s="18" customFormat="1" x14ac:dyDescent="0.3">
      <c r="A67" s="59"/>
      <c r="B67" s="73"/>
      <c r="C67" s="73"/>
      <c r="D67" s="73"/>
      <c r="E67" s="73"/>
      <c r="F67" s="73"/>
      <c r="G67" s="73"/>
      <c r="H67" s="73"/>
      <c r="I67" s="73"/>
      <c r="J67" s="73"/>
      <c r="K67" s="74"/>
    </row>
    <row r="68" spans="1:215" s="18" customFormat="1" ht="18" x14ac:dyDescent="0.35">
      <c r="A68" s="31" t="s">
        <v>51</v>
      </c>
      <c r="B68" s="34" t="s">
        <v>65</v>
      </c>
      <c r="C68" s="21"/>
      <c r="D68" s="25"/>
      <c r="E68" s="27"/>
      <c r="F68" s="29"/>
      <c r="G68" s="56"/>
      <c r="H68" s="57"/>
      <c r="I68" s="57"/>
      <c r="J68" s="57"/>
      <c r="K68" s="58"/>
    </row>
    <row r="69" spans="1:215" s="18" customFormat="1" ht="18" x14ac:dyDescent="0.35">
      <c r="A69" s="31"/>
      <c r="B69" s="34" t="s">
        <v>66</v>
      </c>
      <c r="C69" s="21"/>
      <c r="D69" s="25"/>
      <c r="E69" s="27"/>
      <c r="F69" s="29"/>
      <c r="G69" s="56"/>
      <c r="H69" s="57"/>
      <c r="I69" s="57"/>
      <c r="J69" s="57"/>
      <c r="K69" s="58"/>
    </row>
    <row r="70" spans="1:215" s="18" customFormat="1" ht="18" x14ac:dyDescent="0.35">
      <c r="A70" s="31"/>
      <c r="B70" s="34" t="s">
        <v>67</v>
      </c>
      <c r="C70" s="21"/>
      <c r="D70" s="25"/>
      <c r="E70" s="27"/>
      <c r="F70" s="29"/>
      <c r="G70" s="63"/>
      <c r="H70" s="64"/>
      <c r="I70" s="64"/>
      <c r="J70" s="64"/>
      <c r="K70" s="65"/>
    </row>
    <row r="71" spans="1:215" s="18" customFormat="1" x14ac:dyDescent="0.3">
      <c r="A71" s="59"/>
      <c r="B71" s="73"/>
      <c r="C71" s="73"/>
      <c r="D71" s="73"/>
      <c r="E71" s="73"/>
      <c r="F71" s="73"/>
      <c r="G71" s="73"/>
      <c r="H71" s="73"/>
      <c r="I71" s="73"/>
      <c r="J71" s="73"/>
      <c r="K71" s="74"/>
    </row>
    <row r="72" spans="1:215" s="18" customFormat="1" ht="18" x14ac:dyDescent="0.35">
      <c r="A72" s="31" t="s">
        <v>52</v>
      </c>
      <c r="B72" s="34" t="s">
        <v>68</v>
      </c>
      <c r="C72" s="21"/>
      <c r="D72" s="25"/>
      <c r="E72" s="27"/>
      <c r="F72" s="29"/>
      <c r="G72" s="56"/>
      <c r="H72" s="57"/>
      <c r="I72" s="57"/>
      <c r="J72" s="57"/>
      <c r="K72" s="58"/>
    </row>
    <row r="73" spans="1:215" s="18" customFormat="1" ht="18" x14ac:dyDescent="0.35">
      <c r="A73" s="31"/>
      <c r="B73" s="34" t="s">
        <v>69</v>
      </c>
      <c r="C73" s="21"/>
      <c r="D73" s="25"/>
      <c r="E73" s="27"/>
      <c r="F73" s="29"/>
      <c r="G73" s="32"/>
      <c r="H73" s="64"/>
      <c r="I73" s="64"/>
      <c r="J73" s="64"/>
      <c r="K73" s="65"/>
    </row>
    <row r="74" spans="1:215" s="18" customFormat="1" ht="18" x14ac:dyDescent="0.35">
      <c r="A74" s="31"/>
      <c r="B74" s="34" t="s">
        <v>71</v>
      </c>
      <c r="C74" s="21"/>
      <c r="D74" s="25"/>
      <c r="E74" s="27"/>
      <c r="F74" s="29"/>
      <c r="G74" s="63"/>
      <c r="H74" s="64"/>
      <c r="I74" s="64"/>
      <c r="J74" s="64"/>
      <c r="K74" s="65"/>
    </row>
    <row r="75" spans="1:215" s="18" customFormat="1" ht="18" x14ac:dyDescent="0.35">
      <c r="A75" s="31"/>
      <c r="B75" s="34" t="s">
        <v>72</v>
      </c>
      <c r="C75" s="21"/>
      <c r="D75" s="25"/>
      <c r="E75" s="27"/>
      <c r="F75" s="29"/>
      <c r="G75" s="63"/>
      <c r="H75" s="64"/>
      <c r="I75" s="64"/>
      <c r="J75" s="64"/>
      <c r="K75" s="65"/>
    </row>
    <row r="76" spans="1:215" s="18" customFormat="1" x14ac:dyDescent="0.3">
      <c r="A76" s="59"/>
      <c r="B76" s="73"/>
      <c r="C76" s="73"/>
      <c r="D76" s="73"/>
      <c r="E76" s="73"/>
      <c r="F76" s="73"/>
      <c r="G76" s="73"/>
      <c r="H76" s="73"/>
      <c r="I76" s="73"/>
      <c r="J76" s="73"/>
      <c r="K76" s="74"/>
    </row>
    <row r="77" spans="1:215" ht="18" x14ac:dyDescent="0.35">
      <c r="A77" s="39" t="s">
        <v>70</v>
      </c>
      <c r="B77" s="40" t="s">
        <v>49</v>
      </c>
      <c r="C77" s="33">
        <f>SUM(C58,C59,C60,C62,C63,C64,C65,C66,C68,C69,C70,C72,C73,C74,C75)</f>
        <v>0</v>
      </c>
      <c r="D77" s="33">
        <f t="shared" ref="D77:F77" si="2">SUM(D58,D59,D60,D62,D63,D64,D65,D66,D68,D69,D70,D72,D73,D74,D75)</f>
        <v>0</v>
      </c>
      <c r="E77" s="33">
        <f t="shared" si="2"/>
        <v>0</v>
      </c>
      <c r="F77" s="33">
        <f t="shared" si="2"/>
        <v>0</v>
      </c>
      <c r="G77" s="63"/>
      <c r="H77" s="64"/>
      <c r="I77" s="64"/>
      <c r="J77" s="64"/>
      <c r="K77" s="65"/>
      <c r="HD77" s="18"/>
      <c r="HE77" s="18"/>
      <c r="HF77" s="18"/>
      <c r="HG77" s="18"/>
    </row>
    <row r="78" spans="1:215" x14ac:dyDescent="0.3">
      <c r="A78" s="18"/>
      <c r="B78" s="18"/>
      <c r="C78" s="18"/>
      <c r="D78" s="18"/>
      <c r="E78" s="18"/>
      <c r="F78" s="18"/>
      <c r="HD78" s="18"/>
      <c r="HE78" s="18"/>
      <c r="HF78" s="18"/>
      <c r="HG78" s="18"/>
    </row>
    <row r="79" spans="1:215" x14ac:dyDescent="0.3">
      <c r="A79" s="18" t="s">
        <v>73</v>
      </c>
      <c r="B79" s="18"/>
      <c r="C79" s="18"/>
      <c r="D79" s="18"/>
      <c r="E79" s="18"/>
      <c r="F79" s="18"/>
      <c r="HD79" s="18"/>
      <c r="HE79" s="18"/>
      <c r="HF79" s="18"/>
      <c r="HG79" s="18"/>
    </row>
    <row r="80" spans="1:215" x14ac:dyDescent="0.3">
      <c r="A80" s="18" t="s">
        <v>74</v>
      </c>
      <c r="B80" s="18"/>
      <c r="C80" s="18"/>
      <c r="D80" s="18"/>
      <c r="E80" s="18"/>
      <c r="F80" s="18"/>
      <c r="HD80" s="18"/>
      <c r="HE80" s="18"/>
      <c r="HF80" s="18"/>
      <c r="HG80" s="18"/>
    </row>
    <row r="81" spans="1:216" x14ac:dyDescent="0.3">
      <c r="A81" s="18" t="s">
        <v>75</v>
      </c>
      <c r="B81" s="18"/>
      <c r="C81" s="18"/>
      <c r="D81" s="18"/>
      <c r="E81" s="18"/>
      <c r="F81" s="18"/>
      <c r="HD81" s="18"/>
      <c r="HE81" s="18"/>
      <c r="HF81" s="18"/>
      <c r="HG81" s="18"/>
    </row>
    <row r="82" spans="1:216" x14ac:dyDescent="0.3">
      <c r="A82" s="18" t="s">
        <v>102</v>
      </c>
      <c r="B82" s="18"/>
      <c r="C82" s="18"/>
      <c r="D82" s="18"/>
      <c r="E82" s="18"/>
      <c r="F82" s="18"/>
      <c r="HD82" s="18"/>
      <c r="HE82" s="18"/>
      <c r="HF82" s="18"/>
      <c r="HG82" s="18"/>
    </row>
    <row r="83" spans="1:216" x14ac:dyDescent="0.3">
      <c r="A83" s="18" t="s">
        <v>111</v>
      </c>
      <c r="B83" s="18"/>
      <c r="C83" s="18"/>
      <c r="D83" s="18"/>
      <c r="E83" s="18"/>
      <c r="F83" s="18"/>
      <c r="HD83" s="18"/>
      <c r="HE83" s="18"/>
      <c r="HF83" s="18"/>
      <c r="HG83" s="18"/>
    </row>
    <row r="84" spans="1:216" x14ac:dyDescent="0.3">
      <c r="A84" s="18"/>
      <c r="B84" s="18"/>
      <c r="C84" s="18"/>
      <c r="D84" s="18"/>
      <c r="E84" s="18"/>
      <c r="F84" s="18"/>
      <c r="HD84" s="18"/>
      <c r="HE84" s="18"/>
      <c r="HF84" s="18"/>
      <c r="HG84" s="18"/>
    </row>
    <row r="85" spans="1:216" x14ac:dyDescent="0.3">
      <c r="A85" s="18"/>
      <c r="B85" s="18"/>
      <c r="C85" s="18"/>
      <c r="D85" s="18"/>
      <c r="E85" s="18"/>
      <c r="F85" s="18"/>
      <c r="HD85" s="18"/>
      <c r="HE85" s="18"/>
      <c r="HF85" s="18"/>
      <c r="HG85" s="18"/>
    </row>
    <row r="86" spans="1:216" x14ac:dyDescent="0.3">
      <c r="A86" s="18"/>
      <c r="B86" s="18"/>
      <c r="C86" s="18"/>
      <c r="D86" s="18"/>
      <c r="E86" s="18"/>
      <c r="F86" s="18"/>
      <c r="HD86" s="18"/>
      <c r="HE86" s="18"/>
      <c r="HF86" s="18"/>
      <c r="HG86" s="18"/>
    </row>
    <row r="87" spans="1:216" x14ac:dyDescent="0.3">
      <c r="A87" s="18"/>
      <c r="B87" s="18"/>
      <c r="C87" s="18"/>
      <c r="D87" s="18"/>
      <c r="E87" s="18"/>
      <c r="F87" s="18"/>
      <c r="HD87" s="18"/>
      <c r="HE87" s="18"/>
      <c r="HF87" s="18"/>
      <c r="HG87" s="18"/>
      <c r="HH87" s="18"/>
    </row>
    <row r="88" spans="1:216" x14ac:dyDescent="0.3">
      <c r="A88" s="18"/>
      <c r="B88" s="18"/>
      <c r="C88" s="18"/>
      <c r="D88" s="18"/>
      <c r="E88" s="18"/>
      <c r="F88" s="18"/>
      <c r="HD88" s="18"/>
      <c r="HE88" s="18"/>
      <c r="HF88" s="18"/>
      <c r="HG88" s="18"/>
      <c r="HH88" s="18"/>
    </row>
    <row r="89" spans="1:216" x14ac:dyDescent="0.3">
      <c r="A89" s="18"/>
      <c r="B89" s="18"/>
      <c r="C89" s="18"/>
      <c r="D89" s="18"/>
      <c r="E89" s="18"/>
      <c r="F89" s="18"/>
      <c r="HD89" s="18"/>
      <c r="HE89" s="18"/>
      <c r="HF89" s="18"/>
      <c r="HG89" s="18"/>
      <c r="HH89" s="18"/>
    </row>
    <row r="90" spans="1:216" x14ac:dyDescent="0.3">
      <c r="A90" s="18"/>
      <c r="B90" s="18"/>
      <c r="C90" s="18"/>
      <c r="D90" s="18"/>
      <c r="E90" s="18"/>
      <c r="F90" s="18"/>
      <c r="HD90" s="18"/>
      <c r="HE90" s="18"/>
      <c r="HF90" s="18"/>
      <c r="HG90" s="18"/>
      <c r="HH90" s="18"/>
    </row>
    <row r="91" spans="1:216" x14ac:dyDescent="0.3">
      <c r="A91" s="18"/>
      <c r="B91" s="18"/>
      <c r="C91" s="18"/>
      <c r="D91" s="18"/>
      <c r="E91" s="18"/>
      <c r="F91" s="18"/>
      <c r="HD91" s="18"/>
      <c r="HE91" s="18"/>
      <c r="HF91" s="18"/>
      <c r="HG91" s="18"/>
      <c r="HH91" s="18"/>
    </row>
    <row r="92" spans="1:216" x14ac:dyDescent="0.3">
      <c r="A92" s="18"/>
      <c r="B92" s="18"/>
      <c r="C92" s="18"/>
      <c r="D92" s="18"/>
      <c r="E92" s="18"/>
      <c r="F92" s="18"/>
      <c r="HD92" s="18"/>
      <c r="HE92" s="18"/>
      <c r="HF92" s="18"/>
      <c r="HG92" s="18"/>
      <c r="HH92" s="18"/>
    </row>
    <row r="93" spans="1:216" x14ac:dyDescent="0.3">
      <c r="A93" s="18"/>
      <c r="B93" s="18"/>
      <c r="C93" s="18"/>
      <c r="D93" s="18"/>
      <c r="E93" s="18"/>
      <c r="F93" s="18"/>
      <c r="HD93" s="18"/>
      <c r="HE93" s="18"/>
      <c r="HF93" s="18"/>
      <c r="HG93" s="18"/>
      <c r="HH93" s="18"/>
    </row>
    <row r="94" spans="1:216" x14ac:dyDescent="0.3">
      <c r="A94" s="18"/>
      <c r="B94" s="18"/>
      <c r="C94" s="18"/>
      <c r="D94" s="18"/>
      <c r="E94" s="18"/>
      <c r="F94" s="18"/>
      <c r="HD94" s="18"/>
      <c r="HE94" s="18"/>
      <c r="HF94" s="18"/>
      <c r="HG94" s="18"/>
      <c r="HH94" s="18"/>
    </row>
    <row r="95" spans="1:216" x14ac:dyDescent="0.3">
      <c r="A95" s="18"/>
      <c r="B95" s="18"/>
      <c r="C95" s="18"/>
      <c r="D95" s="18"/>
      <c r="E95" s="18"/>
      <c r="F95" s="18"/>
      <c r="HD95" s="18"/>
      <c r="HE95" s="18"/>
      <c r="HF95" s="18"/>
      <c r="HG95" s="18"/>
      <c r="HH95" s="18"/>
    </row>
    <row r="96" spans="1:216" x14ac:dyDescent="0.3">
      <c r="A96" s="18"/>
      <c r="B96" s="18"/>
      <c r="C96" s="18"/>
      <c r="D96" s="18"/>
      <c r="E96" s="18"/>
      <c r="F96" s="18"/>
      <c r="HD96" s="18"/>
      <c r="HE96" s="18"/>
      <c r="HF96" s="18"/>
      <c r="HG96" s="18"/>
      <c r="HH96" s="18"/>
    </row>
    <row r="97" spans="1:216" x14ac:dyDescent="0.3">
      <c r="A97" s="18"/>
      <c r="B97" s="18"/>
      <c r="C97" s="18"/>
      <c r="D97" s="18"/>
      <c r="E97" s="18"/>
      <c r="F97" s="18"/>
      <c r="HD97" s="18"/>
      <c r="HE97" s="18"/>
      <c r="HF97" s="18"/>
      <c r="HG97" s="18"/>
      <c r="HH97" s="18"/>
    </row>
    <row r="98" spans="1:216" x14ac:dyDescent="0.3">
      <c r="A98" s="18"/>
      <c r="B98" s="18"/>
      <c r="C98" s="18"/>
      <c r="D98" s="18"/>
      <c r="E98" s="18"/>
      <c r="F98" s="18"/>
      <c r="HD98" s="18"/>
      <c r="HE98" s="18"/>
      <c r="HF98" s="18"/>
      <c r="HG98" s="18"/>
      <c r="HH98" s="18"/>
    </row>
    <row r="99" spans="1:216" x14ac:dyDescent="0.3">
      <c r="A99" s="18"/>
      <c r="B99" s="18"/>
      <c r="C99" s="18"/>
      <c r="D99" s="18"/>
      <c r="E99" s="18"/>
      <c r="F99" s="18"/>
      <c r="HD99" s="18"/>
      <c r="HE99" s="18"/>
      <c r="HF99" s="18"/>
      <c r="HG99" s="18"/>
      <c r="HH99" s="18"/>
    </row>
    <row r="100" spans="1:216" x14ac:dyDescent="0.3">
      <c r="A100" s="18"/>
      <c r="B100" s="18"/>
      <c r="C100" s="18"/>
      <c r="D100" s="18"/>
      <c r="E100" s="18"/>
      <c r="F100" s="18"/>
      <c r="HD100" s="18"/>
      <c r="HE100" s="18"/>
      <c r="HF100" s="18"/>
      <c r="HG100" s="18"/>
      <c r="HH100" s="18"/>
    </row>
    <row r="101" spans="1:216" x14ac:dyDescent="0.3">
      <c r="A101" s="18"/>
      <c r="B101" s="18"/>
      <c r="C101" s="18"/>
      <c r="D101" s="18"/>
      <c r="E101" s="18"/>
      <c r="F101" s="18"/>
      <c r="HD101" s="18"/>
      <c r="HE101" s="18"/>
      <c r="HF101" s="18"/>
      <c r="HG101" s="18"/>
      <c r="HH101" s="18"/>
    </row>
    <row r="102" spans="1:216" x14ac:dyDescent="0.3">
      <c r="A102" s="18"/>
      <c r="B102" s="18"/>
      <c r="C102" s="18"/>
      <c r="D102" s="18"/>
      <c r="E102" s="18"/>
      <c r="F102" s="18"/>
      <c r="HD102" s="18"/>
      <c r="HE102" s="18"/>
      <c r="HF102" s="18"/>
      <c r="HG102" s="18"/>
      <c r="HH102" s="18"/>
    </row>
    <row r="103" spans="1:216" x14ac:dyDescent="0.3">
      <c r="A103" s="18"/>
      <c r="B103" s="18"/>
      <c r="C103" s="18"/>
      <c r="D103" s="18"/>
      <c r="E103" s="18"/>
      <c r="F103" s="18"/>
      <c r="HD103" s="18"/>
      <c r="HE103" s="18"/>
      <c r="HF103" s="18"/>
      <c r="HG103" s="18"/>
      <c r="HH103" s="18"/>
    </row>
    <row r="104" spans="1:216" x14ac:dyDescent="0.3">
      <c r="A104" s="18"/>
      <c r="B104" s="18"/>
      <c r="C104" s="18"/>
      <c r="D104" s="18"/>
      <c r="E104" s="18"/>
      <c r="F104" s="18"/>
      <c r="HD104" s="18"/>
      <c r="HE104" s="18"/>
      <c r="HF104" s="18"/>
      <c r="HG104" s="18"/>
      <c r="HH104" s="18"/>
    </row>
    <row r="105" spans="1:216" x14ac:dyDescent="0.3">
      <c r="A105" s="18"/>
      <c r="B105" s="18"/>
      <c r="C105" s="18"/>
      <c r="D105" s="18"/>
      <c r="E105" s="18"/>
      <c r="F105" s="18"/>
      <c r="HD105" s="18"/>
      <c r="HE105" s="18"/>
      <c r="HF105" s="18"/>
      <c r="HG105" s="18"/>
      <c r="HH105" s="18"/>
    </row>
    <row r="106" spans="1:216" x14ac:dyDescent="0.3">
      <c r="A106" s="18"/>
      <c r="B106" s="18"/>
      <c r="C106" s="18"/>
      <c r="D106" s="18"/>
      <c r="E106" s="18"/>
      <c r="F106" s="18"/>
      <c r="HD106" s="18"/>
      <c r="HE106" s="18"/>
      <c r="HF106" s="18"/>
      <c r="HG106" s="18"/>
      <c r="HH106" s="18"/>
    </row>
    <row r="107" spans="1:216" x14ac:dyDescent="0.3">
      <c r="A107" s="18"/>
      <c r="B107" s="18"/>
      <c r="C107" s="18"/>
      <c r="D107" s="18"/>
      <c r="E107" s="18"/>
      <c r="F107" s="18"/>
      <c r="HD107" s="18"/>
      <c r="HE107" s="18"/>
      <c r="HF107" s="18"/>
      <c r="HG107" s="18"/>
      <c r="HH107" s="18"/>
    </row>
    <row r="108" spans="1:216" x14ac:dyDescent="0.3">
      <c r="A108" s="18"/>
      <c r="B108" s="18"/>
      <c r="C108" s="18"/>
      <c r="D108" s="18"/>
      <c r="E108" s="18"/>
      <c r="F108" s="18"/>
      <c r="HD108" s="18"/>
      <c r="HE108" s="18"/>
      <c r="HF108" s="18"/>
      <c r="HG108" s="18"/>
      <c r="HH108" s="18"/>
    </row>
    <row r="109" spans="1:216" x14ac:dyDescent="0.3">
      <c r="A109" s="18"/>
      <c r="B109" s="18"/>
      <c r="C109" s="18"/>
      <c r="D109" s="18"/>
      <c r="E109" s="18"/>
      <c r="F109" s="18"/>
      <c r="HD109" s="18"/>
      <c r="HE109" s="18"/>
      <c r="HF109" s="18"/>
      <c r="HG109" s="18"/>
      <c r="HH109" s="18"/>
    </row>
    <row r="110" spans="1:216" x14ac:dyDescent="0.3">
      <c r="A110" s="18"/>
      <c r="B110" s="18"/>
      <c r="C110" s="18"/>
      <c r="D110" s="18"/>
      <c r="E110" s="18"/>
      <c r="F110" s="18"/>
      <c r="HD110" s="18"/>
      <c r="HE110" s="18"/>
      <c r="HF110" s="18"/>
      <c r="HG110" s="18"/>
      <c r="HH110" s="18"/>
    </row>
    <row r="111" spans="1:216" x14ac:dyDescent="0.3">
      <c r="A111" s="18"/>
      <c r="B111" s="18"/>
      <c r="C111" s="18"/>
      <c r="D111" s="18"/>
      <c r="E111" s="18"/>
      <c r="F111" s="18"/>
      <c r="HD111" s="18"/>
      <c r="HE111" s="18"/>
      <c r="HF111" s="18"/>
      <c r="HG111" s="18"/>
      <c r="HH111" s="18"/>
    </row>
    <row r="112" spans="1:216" x14ac:dyDescent="0.3">
      <c r="A112" s="18"/>
      <c r="B112" s="18"/>
      <c r="C112" s="18"/>
      <c r="D112" s="18"/>
      <c r="E112" s="18"/>
      <c r="F112" s="18"/>
      <c r="HD112" s="18"/>
      <c r="HE112" s="18"/>
      <c r="HF112" s="18"/>
      <c r="HG112" s="18"/>
      <c r="HH112" s="18"/>
    </row>
    <row r="113" spans="1:217" x14ac:dyDescent="0.3">
      <c r="A113" s="18"/>
      <c r="B113" s="18"/>
      <c r="C113" s="18"/>
      <c r="D113" s="18"/>
      <c r="E113" s="18"/>
      <c r="F113" s="18"/>
      <c r="HD113" s="18"/>
      <c r="HE113" s="18"/>
      <c r="HF113" s="18"/>
      <c r="HG113" s="18"/>
      <c r="HH113" s="18"/>
    </row>
    <row r="114" spans="1:217" x14ac:dyDescent="0.3">
      <c r="A114" s="18"/>
      <c r="B114" s="18"/>
      <c r="C114" s="18"/>
      <c r="D114" s="18"/>
      <c r="E114" s="18"/>
      <c r="F114" s="18"/>
      <c r="HD114" s="18"/>
      <c r="HE114" s="18"/>
      <c r="HF114" s="18"/>
      <c r="HG114" s="18"/>
      <c r="HH114" s="18"/>
    </row>
    <row r="115" spans="1:217" x14ac:dyDescent="0.3">
      <c r="A115" s="18"/>
      <c r="B115" s="18"/>
      <c r="C115" s="18"/>
      <c r="D115" s="18"/>
      <c r="E115" s="18"/>
      <c r="F115" s="18"/>
      <c r="HD115" s="18"/>
      <c r="HE115" s="18"/>
      <c r="HF115" s="18"/>
      <c r="HG115" s="18"/>
      <c r="HH115" s="18"/>
    </row>
    <row r="116" spans="1:217" x14ac:dyDescent="0.3">
      <c r="A116" s="18"/>
      <c r="B116" s="18"/>
      <c r="C116" s="18"/>
      <c r="D116" s="18"/>
      <c r="E116" s="18"/>
      <c r="F116" s="18"/>
      <c r="HD116" s="18"/>
      <c r="HE116" s="18"/>
      <c r="HF116" s="18"/>
      <c r="HG116" s="18"/>
      <c r="HH116" s="18"/>
    </row>
    <row r="117" spans="1:217" x14ac:dyDescent="0.3">
      <c r="A117" s="18"/>
      <c r="B117" s="18"/>
      <c r="C117" s="18"/>
      <c r="D117" s="18"/>
      <c r="E117" s="18"/>
      <c r="F117" s="18"/>
      <c r="HD117" s="18"/>
      <c r="HE117" s="18"/>
      <c r="HF117" s="18"/>
      <c r="HG117" s="18"/>
      <c r="HH117" s="18"/>
    </row>
    <row r="118" spans="1:217" x14ac:dyDescent="0.3">
      <c r="A118" s="18"/>
      <c r="B118" s="18"/>
      <c r="C118" s="18"/>
      <c r="D118" s="18"/>
      <c r="E118" s="18"/>
      <c r="F118" s="18"/>
      <c r="HD118" s="18"/>
      <c r="HE118" s="18"/>
      <c r="HF118" s="18"/>
      <c r="HG118" s="18"/>
      <c r="HH118" s="18"/>
    </row>
    <row r="119" spans="1:217" x14ac:dyDescent="0.3">
      <c r="A119" s="18"/>
      <c r="B119" s="18"/>
      <c r="C119" s="18"/>
      <c r="D119" s="18"/>
      <c r="E119" s="18"/>
      <c r="F119" s="18"/>
      <c r="HD119" s="18"/>
      <c r="HE119" s="18"/>
      <c r="HF119" s="18"/>
      <c r="HG119" s="18"/>
      <c r="HH119" s="18"/>
    </row>
    <row r="120" spans="1:217" x14ac:dyDescent="0.3">
      <c r="A120" s="18"/>
      <c r="B120" s="18"/>
      <c r="C120" s="18"/>
      <c r="D120" s="18"/>
      <c r="E120" s="18"/>
      <c r="F120" s="18"/>
      <c r="HD120" s="18"/>
      <c r="HE120" s="18"/>
      <c r="HF120" s="18"/>
      <c r="HG120" s="18"/>
      <c r="HH120" s="18"/>
    </row>
    <row r="121" spans="1:217" x14ac:dyDescent="0.3">
      <c r="A121" s="18"/>
      <c r="B121" s="18"/>
      <c r="C121" s="18"/>
      <c r="D121" s="18"/>
      <c r="E121" s="18"/>
      <c r="F121" s="18"/>
      <c r="HD121" s="18"/>
      <c r="HE121" s="18"/>
      <c r="HF121" s="18"/>
      <c r="HG121" s="18"/>
      <c r="HH121" s="18"/>
      <c r="HI121" s="18"/>
    </row>
    <row r="122" spans="1:217" x14ac:dyDescent="0.3">
      <c r="A122" s="18"/>
      <c r="B122" s="18"/>
      <c r="C122" s="18"/>
      <c r="D122" s="18"/>
      <c r="E122" s="18"/>
      <c r="F122" s="18"/>
      <c r="HD122" s="18"/>
      <c r="HE122" s="18"/>
      <c r="HF122" s="18"/>
      <c r="HG122" s="18"/>
      <c r="HH122" s="18"/>
      <c r="HI122" s="18"/>
    </row>
    <row r="123" spans="1:217" x14ac:dyDescent="0.3">
      <c r="A123" s="18"/>
      <c r="B123" s="18"/>
      <c r="C123" s="18"/>
      <c r="D123" s="18"/>
      <c r="E123" s="18"/>
      <c r="F123" s="18"/>
      <c r="HD123" s="18"/>
      <c r="HE123" s="18"/>
      <c r="HF123" s="18"/>
      <c r="HG123" s="18"/>
      <c r="HH123" s="18"/>
      <c r="HI123" s="18"/>
    </row>
    <row r="124" spans="1:217" x14ac:dyDescent="0.3">
      <c r="A124" s="18"/>
      <c r="B124" s="18"/>
      <c r="C124" s="18"/>
      <c r="D124" s="18"/>
      <c r="E124" s="18"/>
      <c r="F124" s="18"/>
      <c r="HD124" s="18"/>
      <c r="HE124" s="18"/>
      <c r="HF124" s="18"/>
      <c r="HG124" s="18"/>
      <c r="HH124" s="18"/>
      <c r="HI124" s="18"/>
    </row>
    <row r="125" spans="1:217" x14ac:dyDescent="0.3">
      <c r="A125" s="18"/>
      <c r="B125" s="18"/>
      <c r="C125" s="18"/>
      <c r="D125" s="18"/>
      <c r="E125" s="18"/>
      <c r="F125" s="18"/>
      <c r="HD125" s="18"/>
      <c r="HE125" s="18"/>
      <c r="HF125" s="18"/>
      <c r="HG125" s="18"/>
      <c r="HH125" s="18"/>
      <c r="HI125" s="18"/>
    </row>
    <row r="126" spans="1:217" x14ac:dyDescent="0.3">
      <c r="A126" s="18"/>
      <c r="B126" s="18"/>
      <c r="C126" s="18"/>
      <c r="D126" s="18"/>
      <c r="E126" s="18"/>
      <c r="F126" s="18"/>
      <c r="HD126" s="18"/>
      <c r="HE126" s="18"/>
      <c r="HF126" s="18"/>
      <c r="HG126" s="18"/>
      <c r="HH126" s="18"/>
      <c r="HI126" s="18"/>
    </row>
    <row r="127" spans="1:217" x14ac:dyDescent="0.3">
      <c r="A127" s="18"/>
      <c r="B127" s="18"/>
      <c r="C127" s="18"/>
      <c r="D127" s="18"/>
      <c r="E127" s="18"/>
      <c r="F127" s="18"/>
      <c r="HD127" s="18"/>
      <c r="HE127" s="18"/>
      <c r="HF127" s="18"/>
      <c r="HG127" s="18"/>
      <c r="HH127" s="18"/>
      <c r="HI127" s="18"/>
    </row>
    <row r="128" spans="1:217" x14ac:dyDescent="0.3">
      <c r="A128" s="18"/>
      <c r="B128" s="18"/>
      <c r="C128" s="18"/>
      <c r="D128" s="18"/>
      <c r="E128" s="18"/>
      <c r="F128" s="18"/>
      <c r="HD128" s="18"/>
      <c r="HE128" s="18"/>
      <c r="HF128" s="18"/>
      <c r="HG128" s="18"/>
      <c r="HH128" s="18"/>
      <c r="HI128" s="18"/>
    </row>
    <row r="129" spans="1:217" x14ac:dyDescent="0.3">
      <c r="A129" s="18"/>
      <c r="B129" s="18"/>
      <c r="C129" s="18"/>
      <c r="D129" s="18"/>
      <c r="E129" s="18"/>
      <c r="F129" s="18"/>
      <c r="HD129" s="18"/>
      <c r="HE129" s="18"/>
      <c r="HF129" s="18"/>
      <c r="HG129" s="18"/>
      <c r="HH129" s="18"/>
      <c r="HI129" s="18"/>
    </row>
    <row r="130" spans="1:217" x14ac:dyDescent="0.3">
      <c r="A130" s="18"/>
      <c r="B130" s="18"/>
      <c r="C130" s="18"/>
      <c r="D130" s="18"/>
      <c r="E130" s="18"/>
      <c r="F130" s="18"/>
      <c r="HD130" s="18"/>
      <c r="HE130" s="18"/>
      <c r="HF130" s="18"/>
      <c r="HG130" s="18"/>
      <c r="HH130" s="18"/>
      <c r="HI130" s="18"/>
    </row>
    <row r="131" spans="1:217" x14ac:dyDescent="0.3">
      <c r="A131" s="18"/>
      <c r="B131" s="18"/>
      <c r="C131" s="18"/>
      <c r="D131" s="18"/>
      <c r="E131" s="18"/>
      <c r="F131" s="18"/>
      <c r="HD131" s="18"/>
      <c r="HE131" s="18"/>
      <c r="HF131" s="18"/>
      <c r="HG131" s="18"/>
      <c r="HH131" s="18"/>
      <c r="HI131" s="18"/>
    </row>
    <row r="132" spans="1:217" x14ac:dyDescent="0.3">
      <c r="A132" s="18"/>
      <c r="B132" s="18"/>
      <c r="C132" s="18"/>
      <c r="D132" s="18"/>
      <c r="E132" s="18"/>
      <c r="F132" s="18"/>
      <c r="HD132" s="18"/>
      <c r="HE132" s="18"/>
      <c r="HF132" s="18"/>
      <c r="HG132" s="18"/>
      <c r="HH132" s="18"/>
      <c r="HI132" s="18"/>
    </row>
    <row r="133" spans="1:217" x14ac:dyDescent="0.3">
      <c r="A133" s="18"/>
      <c r="B133" s="18"/>
      <c r="C133" s="18"/>
      <c r="D133" s="18"/>
      <c r="E133" s="18"/>
      <c r="F133" s="18"/>
      <c r="HD133" s="18"/>
      <c r="HE133" s="18"/>
      <c r="HF133" s="18"/>
      <c r="HG133" s="18"/>
      <c r="HH133" s="18"/>
      <c r="HI133" s="18"/>
    </row>
    <row r="134" spans="1:217" x14ac:dyDescent="0.3">
      <c r="A134" s="18"/>
      <c r="B134" s="18"/>
      <c r="C134" s="18"/>
      <c r="D134" s="18"/>
      <c r="E134" s="18"/>
      <c r="F134" s="18"/>
      <c r="HD134" s="18"/>
      <c r="HE134" s="18"/>
      <c r="HF134" s="18"/>
      <c r="HG134" s="18"/>
      <c r="HH134" s="18"/>
      <c r="HI134" s="18"/>
    </row>
    <row r="135" spans="1:217" x14ac:dyDescent="0.3">
      <c r="A135" s="18"/>
      <c r="B135" s="18"/>
      <c r="C135" s="18"/>
      <c r="D135" s="18"/>
      <c r="E135" s="18"/>
      <c r="F135" s="18"/>
      <c r="HD135" s="18"/>
      <c r="HE135" s="18"/>
      <c r="HF135" s="18"/>
      <c r="HG135" s="18"/>
      <c r="HH135" s="18"/>
      <c r="HI135" s="18"/>
    </row>
    <row r="136" spans="1:217" x14ac:dyDescent="0.3">
      <c r="A136" s="18"/>
      <c r="B136" s="18"/>
      <c r="C136" s="18"/>
      <c r="D136" s="18"/>
      <c r="E136" s="18"/>
      <c r="F136" s="18"/>
      <c r="HD136" s="18"/>
      <c r="HE136" s="18"/>
      <c r="HF136" s="18"/>
      <c r="HG136" s="18"/>
      <c r="HH136" s="18"/>
      <c r="HI136" s="18"/>
    </row>
    <row r="137" spans="1:217" x14ac:dyDescent="0.3">
      <c r="A137" s="18"/>
      <c r="B137" s="18"/>
      <c r="C137" s="18"/>
      <c r="D137" s="18"/>
      <c r="E137" s="18"/>
      <c r="F137" s="18"/>
      <c r="HD137" s="18"/>
      <c r="HE137" s="18"/>
      <c r="HF137" s="18"/>
      <c r="HG137" s="18"/>
      <c r="HH137" s="18"/>
      <c r="HI137" s="18"/>
    </row>
    <row r="138" spans="1:217" x14ac:dyDescent="0.3">
      <c r="A138" s="18"/>
      <c r="B138" s="18"/>
      <c r="C138" s="18"/>
      <c r="D138" s="18"/>
      <c r="E138" s="18"/>
      <c r="F138" s="18"/>
      <c r="HD138" s="18"/>
      <c r="HE138" s="18"/>
      <c r="HF138" s="18"/>
      <c r="HG138" s="18"/>
      <c r="HH138" s="18"/>
      <c r="HI138" s="18"/>
    </row>
    <row r="139" spans="1:217" x14ac:dyDescent="0.3">
      <c r="A139" s="18"/>
      <c r="B139" s="18"/>
      <c r="C139" s="18"/>
      <c r="D139" s="18"/>
      <c r="E139" s="18"/>
      <c r="F139" s="18"/>
      <c r="HD139" s="18"/>
      <c r="HE139" s="18"/>
      <c r="HF139" s="18"/>
      <c r="HG139" s="18"/>
      <c r="HH139" s="18"/>
      <c r="HI139" s="18"/>
    </row>
    <row r="140" spans="1:217" x14ac:dyDescent="0.3">
      <c r="A140" s="18"/>
      <c r="B140" s="18"/>
      <c r="C140" s="18"/>
      <c r="D140" s="18"/>
      <c r="E140" s="18"/>
      <c r="F140" s="18"/>
      <c r="HD140" s="18"/>
      <c r="HE140" s="18"/>
      <c r="HF140" s="18"/>
      <c r="HG140" s="18"/>
      <c r="HH140" s="18"/>
      <c r="HI140" s="18"/>
    </row>
    <row r="141" spans="1:217" x14ac:dyDescent="0.3">
      <c r="A141" s="18"/>
      <c r="B141" s="18"/>
      <c r="C141" s="18"/>
      <c r="D141" s="18"/>
      <c r="E141" s="18"/>
      <c r="F141" s="18"/>
      <c r="HD141" s="18"/>
      <c r="HE141" s="18"/>
      <c r="HF141" s="18"/>
      <c r="HG141" s="18"/>
      <c r="HH141" s="18"/>
      <c r="HI141" s="18"/>
    </row>
    <row r="142" spans="1:217" x14ac:dyDescent="0.3">
      <c r="A142" s="18"/>
      <c r="B142" s="18"/>
      <c r="C142" s="18"/>
      <c r="D142" s="18"/>
      <c r="E142" s="18"/>
      <c r="F142" s="18"/>
      <c r="HD142" s="18"/>
      <c r="HE142" s="18"/>
      <c r="HF142" s="18"/>
      <c r="HG142" s="18"/>
      <c r="HH142" s="18"/>
      <c r="HI142" s="18"/>
    </row>
    <row r="143" spans="1:217" x14ac:dyDescent="0.3">
      <c r="A143" s="18"/>
      <c r="B143" s="18"/>
      <c r="C143" s="18"/>
      <c r="D143" s="18"/>
      <c r="E143" s="18"/>
      <c r="F143" s="18"/>
      <c r="HD143" s="18"/>
      <c r="HE143" s="18"/>
      <c r="HF143" s="18"/>
      <c r="HG143" s="18"/>
      <c r="HH143" s="18"/>
      <c r="HI143" s="18"/>
    </row>
    <row r="144" spans="1:217" x14ac:dyDescent="0.3">
      <c r="A144" s="18"/>
      <c r="B144" s="18"/>
      <c r="C144" s="18"/>
      <c r="D144" s="18"/>
      <c r="E144" s="18"/>
      <c r="F144" s="18"/>
      <c r="HD144" s="18"/>
      <c r="HE144" s="18"/>
      <c r="HF144" s="18"/>
      <c r="HG144" s="18"/>
      <c r="HH144" s="18"/>
      <c r="HI144" s="18"/>
    </row>
    <row r="145" spans="1:217" x14ac:dyDescent="0.3">
      <c r="A145" s="18"/>
      <c r="B145" s="18"/>
      <c r="C145" s="18"/>
      <c r="D145" s="18"/>
      <c r="E145" s="18"/>
      <c r="F145" s="18"/>
      <c r="HD145" s="18"/>
      <c r="HE145" s="18"/>
      <c r="HF145" s="18"/>
      <c r="HG145" s="18"/>
      <c r="HH145" s="18"/>
      <c r="HI145" s="18"/>
    </row>
    <row r="146" spans="1:217" x14ac:dyDescent="0.3">
      <c r="A146" s="18"/>
      <c r="B146" s="18"/>
      <c r="C146" s="18"/>
      <c r="D146" s="18"/>
      <c r="E146" s="18"/>
      <c r="F146" s="18"/>
      <c r="HD146" s="18"/>
      <c r="HE146" s="18"/>
      <c r="HF146" s="18"/>
      <c r="HG146" s="18"/>
      <c r="HH146" s="18"/>
      <c r="HI146" s="18"/>
    </row>
    <row r="147" spans="1:217" x14ac:dyDescent="0.3">
      <c r="A147" s="18"/>
      <c r="B147" s="18"/>
      <c r="C147" s="18"/>
      <c r="D147" s="18"/>
      <c r="E147" s="18"/>
      <c r="F147" s="18"/>
      <c r="HD147" s="18"/>
      <c r="HE147" s="18"/>
      <c r="HF147" s="18"/>
      <c r="HG147" s="18"/>
      <c r="HH147" s="18"/>
      <c r="HI147" s="18"/>
    </row>
    <row r="148" spans="1:217" x14ac:dyDescent="0.3">
      <c r="A148" s="18"/>
      <c r="B148" s="18"/>
      <c r="C148" s="18"/>
      <c r="D148" s="18"/>
      <c r="E148" s="18"/>
      <c r="F148" s="18"/>
      <c r="HD148" s="18"/>
      <c r="HE148" s="18"/>
      <c r="HF148" s="18"/>
      <c r="HG148" s="18"/>
      <c r="HH148" s="18"/>
      <c r="HI148" s="18"/>
    </row>
    <row r="149" spans="1:217" x14ac:dyDescent="0.3">
      <c r="A149" s="18"/>
      <c r="B149" s="18"/>
      <c r="C149" s="18"/>
      <c r="D149" s="18"/>
      <c r="E149" s="18"/>
      <c r="F149" s="18"/>
      <c r="HD149" s="18"/>
      <c r="HE149" s="18"/>
      <c r="HF149" s="18"/>
      <c r="HG149" s="18"/>
      <c r="HH149" s="18"/>
      <c r="HI149" s="18"/>
    </row>
    <row r="150" spans="1:217" x14ac:dyDescent="0.3">
      <c r="A150" s="18"/>
      <c r="B150" s="18"/>
      <c r="C150" s="18"/>
      <c r="D150" s="18"/>
      <c r="E150" s="18"/>
      <c r="F150" s="18"/>
      <c r="HD150" s="18"/>
      <c r="HE150" s="18"/>
      <c r="HF150" s="18"/>
      <c r="HG150" s="18"/>
      <c r="HH150" s="18"/>
      <c r="HI150" s="18"/>
    </row>
    <row r="151" spans="1:217" x14ac:dyDescent="0.3">
      <c r="A151" s="18"/>
      <c r="B151" s="18"/>
      <c r="C151" s="18"/>
      <c r="D151" s="18"/>
      <c r="E151" s="18"/>
      <c r="F151" s="18"/>
      <c r="HD151" s="18"/>
      <c r="HE151" s="18"/>
      <c r="HF151" s="18"/>
      <c r="HG151" s="18"/>
      <c r="HH151" s="18"/>
      <c r="HI151" s="18"/>
    </row>
    <row r="152" spans="1:217" x14ac:dyDescent="0.3">
      <c r="A152" s="18"/>
      <c r="B152" s="18"/>
      <c r="C152" s="18"/>
      <c r="D152" s="18"/>
      <c r="E152" s="18"/>
      <c r="F152" s="18"/>
      <c r="HD152" s="18"/>
      <c r="HE152" s="18"/>
      <c r="HF152" s="18"/>
      <c r="HG152" s="18"/>
      <c r="HH152" s="18"/>
      <c r="HI152" s="18"/>
    </row>
    <row r="153" spans="1:217" x14ac:dyDescent="0.3">
      <c r="A153" s="18"/>
      <c r="B153" s="18"/>
      <c r="C153" s="18"/>
      <c r="D153" s="18"/>
      <c r="E153" s="18"/>
      <c r="F153" s="18"/>
      <c r="HD153" s="18"/>
      <c r="HE153" s="18"/>
      <c r="HF153" s="18"/>
      <c r="HG153" s="18"/>
      <c r="HH153" s="18"/>
      <c r="HI153" s="18"/>
    </row>
    <row r="154" spans="1:217" x14ac:dyDescent="0.3">
      <c r="A154" s="18"/>
      <c r="B154" s="18"/>
      <c r="C154" s="18"/>
      <c r="D154" s="18"/>
      <c r="E154" s="18"/>
      <c r="F154" s="18"/>
      <c r="HD154" s="18"/>
      <c r="HE154" s="18"/>
      <c r="HF154" s="18"/>
      <c r="HG154" s="18"/>
      <c r="HH154" s="18"/>
      <c r="HI154" s="18"/>
    </row>
    <row r="155" spans="1:217" x14ac:dyDescent="0.3">
      <c r="A155" s="18"/>
      <c r="B155" s="18"/>
      <c r="C155" s="18"/>
      <c r="D155" s="18"/>
      <c r="E155" s="18"/>
      <c r="F155" s="18"/>
      <c r="HD155" s="18"/>
      <c r="HE155" s="18"/>
      <c r="HF155" s="18"/>
      <c r="HG155" s="18"/>
      <c r="HH155" s="18"/>
      <c r="HI155" s="18"/>
    </row>
    <row r="156" spans="1:217" x14ac:dyDescent="0.3">
      <c r="A156" s="18"/>
      <c r="B156" s="18"/>
      <c r="C156" s="18"/>
      <c r="D156" s="18"/>
      <c r="E156" s="18"/>
      <c r="F156" s="18"/>
      <c r="HD156" s="18"/>
      <c r="HE156" s="18"/>
      <c r="HF156" s="18"/>
      <c r="HG156" s="18"/>
      <c r="HH156" s="18"/>
      <c r="HI156" s="18"/>
    </row>
    <row r="157" spans="1:217" x14ac:dyDescent="0.3">
      <c r="A157" s="18"/>
      <c r="B157" s="18"/>
      <c r="C157" s="18"/>
      <c r="D157" s="18"/>
      <c r="E157" s="18"/>
      <c r="F157" s="18"/>
      <c r="HD157" s="18"/>
      <c r="HE157" s="18"/>
      <c r="HF157" s="18"/>
      <c r="HG157" s="18"/>
      <c r="HH157" s="18"/>
      <c r="HI157" s="18"/>
    </row>
    <row r="158" spans="1:217" x14ac:dyDescent="0.3">
      <c r="A158" s="18"/>
      <c r="B158" s="18"/>
      <c r="C158" s="18"/>
      <c r="D158" s="18"/>
      <c r="E158" s="18"/>
      <c r="F158" s="18"/>
      <c r="HD158" s="18"/>
      <c r="HE158" s="18"/>
      <c r="HF158" s="18"/>
      <c r="HG158" s="18"/>
      <c r="HH158" s="18"/>
      <c r="HI158" s="18"/>
    </row>
    <row r="159" spans="1:217" x14ac:dyDescent="0.3">
      <c r="A159" s="18"/>
      <c r="B159" s="18"/>
      <c r="C159" s="18"/>
      <c r="D159" s="18"/>
      <c r="E159" s="18"/>
      <c r="F159" s="18"/>
      <c r="HD159" s="18"/>
      <c r="HE159" s="18"/>
      <c r="HF159" s="18"/>
      <c r="HG159" s="18"/>
      <c r="HH159" s="18"/>
      <c r="HI159" s="18"/>
    </row>
    <row r="160" spans="1:217" x14ac:dyDescent="0.3">
      <c r="A160" s="18"/>
      <c r="B160" s="18"/>
      <c r="C160" s="18"/>
      <c r="D160" s="18"/>
      <c r="E160" s="18"/>
      <c r="F160" s="18"/>
      <c r="HD160" s="18"/>
      <c r="HE160" s="18"/>
      <c r="HF160" s="18"/>
      <c r="HG160" s="18"/>
      <c r="HH160" s="18"/>
      <c r="HI160" s="18"/>
    </row>
    <row r="161" spans="1:217" x14ac:dyDescent="0.3">
      <c r="A161" s="18"/>
      <c r="B161" s="18"/>
      <c r="C161" s="18"/>
      <c r="D161" s="18"/>
      <c r="E161" s="18"/>
      <c r="F161" s="18"/>
      <c r="HD161" s="18"/>
      <c r="HE161" s="18"/>
      <c r="HF161" s="18"/>
      <c r="HG161" s="18"/>
      <c r="HH161" s="18"/>
      <c r="HI161" s="18"/>
    </row>
    <row r="162" spans="1:217" x14ac:dyDescent="0.3">
      <c r="A162" s="18"/>
      <c r="B162" s="18"/>
      <c r="C162" s="18"/>
      <c r="D162" s="18"/>
      <c r="E162" s="18"/>
      <c r="F162" s="18"/>
      <c r="HD162" s="18"/>
      <c r="HE162" s="18"/>
      <c r="HF162" s="18"/>
      <c r="HG162" s="18"/>
      <c r="HH162" s="18"/>
      <c r="HI162" s="18"/>
    </row>
    <row r="163" spans="1:217" x14ac:dyDescent="0.3">
      <c r="A163" s="18"/>
      <c r="B163" s="18"/>
      <c r="C163" s="18"/>
      <c r="D163" s="18"/>
      <c r="E163" s="18"/>
      <c r="F163" s="18"/>
      <c r="HD163" s="18"/>
      <c r="HE163" s="18"/>
      <c r="HF163" s="18"/>
      <c r="HG163" s="18"/>
      <c r="HH163" s="18"/>
      <c r="HI163" s="18"/>
    </row>
    <row r="164" spans="1:217" x14ac:dyDescent="0.3">
      <c r="A164" s="18"/>
      <c r="B164" s="18"/>
      <c r="C164" s="18"/>
      <c r="D164" s="18"/>
      <c r="E164" s="18"/>
      <c r="F164" s="18"/>
      <c r="HD164" s="18"/>
      <c r="HE164" s="18"/>
      <c r="HF164" s="18"/>
      <c r="HG164" s="18"/>
      <c r="HH164" s="18"/>
      <c r="HI164" s="18"/>
    </row>
    <row r="165" spans="1:217" x14ac:dyDescent="0.3">
      <c r="A165" s="18"/>
      <c r="B165" s="18"/>
      <c r="C165" s="18"/>
      <c r="D165" s="18"/>
      <c r="E165" s="18"/>
      <c r="F165" s="18"/>
      <c r="HD165" s="18"/>
      <c r="HE165" s="18"/>
      <c r="HF165" s="18"/>
      <c r="HG165" s="18"/>
      <c r="HH165" s="18"/>
      <c r="HI165" s="18"/>
    </row>
    <row r="166" spans="1:217" x14ac:dyDescent="0.3">
      <c r="A166" s="18"/>
      <c r="B166" s="18"/>
      <c r="C166" s="18"/>
      <c r="D166" s="18"/>
      <c r="E166" s="18"/>
      <c r="F166" s="18"/>
      <c r="HD166" s="18"/>
      <c r="HE166" s="18"/>
      <c r="HF166" s="18"/>
      <c r="HG166" s="18"/>
      <c r="HH166" s="18"/>
      <c r="HI166" s="18"/>
    </row>
    <row r="167" spans="1:217" x14ac:dyDescent="0.3">
      <c r="A167" s="18"/>
      <c r="B167" s="18"/>
      <c r="C167" s="18"/>
      <c r="D167" s="18"/>
      <c r="E167" s="18"/>
      <c r="F167" s="18"/>
      <c r="HD167" s="18"/>
      <c r="HE167" s="18"/>
      <c r="HF167" s="18"/>
      <c r="HG167" s="18"/>
      <c r="HH167" s="18"/>
      <c r="HI167" s="18"/>
    </row>
    <row r="168" spans="1:217" x14ac:dyDescent="0.3">
      <c r="A168" s="18"/>
      <c r="B168" s="18"/>
      <c r="C168" s="18"/>
      <c r="D168" s="18"/>
      <c r="E168" s="18"/>
      <c r="F168" s="18"/>
      <c r="HD168" s="18"/>
      <c r="HE168" s="18"/>
      <c r="HF168" s="18"/>
      <c r="HG168" s="18"/>
      <c r="HH168" s="18"/>
      <c r="HI168" s="18"/>
    </row>
    <row r="169" spans="1:217" x14ac:dyDescent="0.3">
      <c r="A169" s="18"/>
      <c r="B169" s="18"/>
      <c r="C169" s="18"/>
      <c r="D169" s="18"/>
      <c r="E169" s="18"/>
      <c r="F169" s="18"/>
      <c r="HD169" s="18"/>
      <c r="HE169" s="18"/>
      <c r="HF169" s="18"/>
      <c r="HG169" s="18"/>
      <c r="HH169" s="18"/>
      <c r="HI169" s="18"/>
    </row>
    <row r="170" spans="1:217" x14ac:dyDescent="0.3">
      <c r="A170" s="18"/>
      <c r="B170" s="18"/>
      <c r="C170" s="18"/>
      <c r="D170" s="18"/>
      <c r="E170" s="18"/>
      <c r="F170" s="18"/>
      <c r="HD170" s="18"/>
      <c r="HE170" s="18"/>
      <c r="HF170" s="18"/>
      <c r="HG170" s="18"/>
      <c r="HH170" s="18"/>
      <c r="HI170" s="18"/>
    </row>
    <row r="171" spans="1:217" x14ac:dyDescent="0.3">
      <c r="A171" s="18"/>
      <c r="B171" s="18"/>
      <c r="C171" s="18"/>
      <c r="D171" s="18"/>
      <c r="E171" s="18"/>
      <c r="F171" s="18"/>
      <c r="HD171" s="18"/>
      <c r="HE171" s="18"/>
      <c r="HF171" s="18"/>
      <c r="HG171" s="18"/>
      <c r="HH171" s="18"/>
      <c r="HI171" s="18"/>
    </row>
    <row r="172" spans="1:217" x14ac:dyDescent="0.3">
      <c r="A172" s="18"/>
      <c r="B172" s="18"/>
      <c r="C172" s="18"/>
      <c r="D172" s="18"/>
      <c r="E172" s="18"/>
      <c r="F172" s="18"/>
      <c r="HD172" s="18"/>
      <c r="HE172" s="18"/>
      <c r="HF172" s="18"/>
      <c r="HG172" s="18"/>
      <c r="HH172" s="18"/>
      <c r="HI172" s="18"/>
    </row>
    <row r="173" spans="1:217" x14ac:dyDescent="0.3">
      <c r="A173" s="18"/>
      <c r="B173" s="18"/>
      <c r="C173" s="18"/>
      <c r="D173" s="18"/>
      <c r="E173" s="18"/>
      <c r="F173" s="18"/>
      <c r="HD173" s="18"/>
      <c r="HE173" s="18"/>
      <c r="HF173" s="18"/>
      <c r="HG173" s="18"/>
      <c r="HH173" s="18"/>
      <c r="HI173" s="18"/>
    </row>
    <row r="174" spans="1:217" x14ac:dyDescent="0.3">
      <c r="A174" s="18"/>
      <c r="B174" s="18"/>
      <c r="C174" s="18"/>
      <c r="D174" s="18"/>
      <c r="E174" s="18"/>
      <c r="F174" s="18"/>
      <c r="HD174" s="18"/>
      <c r="HE174" s="18"/>
      <c r="HF174" s="18"/>
      <c r="HG174" s="18"/>
      <c r="HH174" s="18"/>
      <c r="HI174" s="18"/>
    </row>
    <row r="175" spans="1:217" x14ac:dyDescent="0.3">
      <c r="A175" s="18"/>
      <c r="B175" s="18"/>
      <c r="C175" s="18"/>
      <c r="D175" s="18"/>
      <c r="E175" s="18"/>
      <c r="F175" s="18"/>
      <c r="HD175" s="18"/>
      <c r="HE175" s="18"/>
      <c r="HF175" s="18"/>
      <c r="HG175" s="18"/>
      <c r="HH175" s="18"/>
      <c r="HI175" s="18"/>
    </row>
    <row r="176" spans="1:217" x14ac:dyDescent="0.3">
      <c r="A176" s="18"/>
      <c r="B176" s="18"/>
      <c r="C176" s="18"/>
      <c r="D176" s="18"/>
      <c r="E176" s="18"/>
      <c r="F176" s="18"/>
      <c r="HD176" s="18"/>
      <c r="HE176" s="18"/>
      <c r="HF176" s="18"/>
      <c r="HG176" s="18"/>
      <c r="HH176" s="18"/>
      <c r="HI176" s="18"/>
    </row>
    <row r="177" spans="1:217" x14ac:dyDescent="0.3">
      <c r="A177" s="18"/>
      <c r="B177" s="18"/>
      <c r="C177" s="18"/>
      <c r="D177" s="18"/>
      <c r="E177" s="18"/>
      <c r="F177" s="18"/>
      <c r="HD177" s="18"/>
      <c r="HE177" s="18"/>
      <c r="HF177" s="18"/>
      <c r="HG177" s="18"/>
      <c r="HH177" s="18"/>
      <c r="HI177" s="18"/>
    </row>
    <row r="178" spans="1:217" x14ac:dyDescent="0.3">
      <c r="A178" s="18"/>
      <c r="B178" s="18"/>
      <c r="C178" s="18"/>
      <c r="D178" s="18"/>
      <c r="E178" s="18"/>
      <c r="F178" s="18"/>
      <c r="HD178" s="18"/>
      <c r="HE178" s="18"/>
      <c r="HF178" s="18"/>
      <c r="HG178" s="18"/>
      <c r="HH178" s="18"/>
      <c r="HI178" s="18"/>
    </row>
    <row r="179" spans="1:217" x14ac:dyDescent="0.3">
      <c r="A179" s="18"/>
      <c r="B179" s="18"/>
      <c r="C179" s="18"/>
      <c r="D179" s="18"/>
      <c r="E179" s="18"/>
      <c r="F179" s="18"/>
      <c r="HD179" s="18"/>
      <c r="HE179" s="18"/>
      <c r="HF179" s="18"/>
      <c r="HG179" s="18"/>
      <c r="HH179" s="18"/>
      <c r="HI179" s="18"/>
    </row>
    <row r="180" spans="1:217" x14ac:dyDescent="0.3">
      <c r="A180" s="18"/>
      <c r="B180" s="18"/>
      <c r="C180" s="18"/>
      <c r="D180" s="18"/>
      <c r="E180" s="18"/>
      <c r="F180" s="18"/>
      <c r="HD180" s="18"/>
      <c r="HE180" s="18"/>
      <c r="HF180" s="18"/>
      <c r="HG180" s="18"/>
      <c r="HH180" s="18"/>
      <c r="HI180" s="18"/>
    </row>
  </sheetData>
  <sheetProtection formatCells="0" formatColumns="0" formatRows="0" insertRows="0" deleteRows="0"/>
  <mergeCells count="51">
    <mergeCell ref="C1:F5"/>
    <mergeCell ref="G61:K61"/>
    <mergeCell ref="G11:K11"/>
    <mergeCell ref="G9:K9"/>
    <mergeCell ref="G8:K8"/>
    <mergeCell ref="A29:K29"/>
    <mergeCell ref="G77:K77"/>
    <mergeCell ref="H64:K64"/>
    <mergeCell ref="G65:K65"/>
    <mergeCell ref="G66:K66"/>
    <mergeCell ref="G70:K70"/>
    <mergeCell ref="H73:K73"/>
    <mergeCell ref="G74:K74"/>
    <mergeCell ref="G75:K75"/>
    <mergeCell ref="A67:K67"/>
    <mergeCell ref="A71:K71"/>
    <mergeCell ref="A76:K76"/>
    <mergeCell ref="G72:K72"/>
    <mergeCell ref="G62:K62"/>
    <mergeCell ref="G63:K63"/>
    <mergeCell ref="G68:K68"/>
    <mergeCell ref="G69:K69"/>
    <mergeCell ref="G58:K58"/>
    <mergeCell ref="G59:K59"/>
    <mergeCell ref="G60:K60"/>
    <mergeCell ref="C55:F55"/>
    <mergeCell ref="A56:B56"/>
    <mergeCell ref="G55:K57"/>
    <mergeCell ref="G30:K30"/>
    <mergeCell ref="G32:K32"/>
    <mergeCell ref="A31:K31"/>
    <mergeCell ref="G24:K24"/>
    <mergeCell ref="A23:K23"/>
    <mergeCell ref="A25:K25"/>
    <mergeCell ref="A6:B6"/>
    <mergeCell ref="A12:K12"/>
    <mergeCell ref="A14:K14"/>
    <mergeCell ref="G5:K7"/>
    <mergeCell ref="A17:K17"/>
    <mergeCell ref="G15:K15"/>
    <mergeCell ref="G10:K10"/>
    <mergeCell ref="G16:K16"/>
    <mergeCell ref="G18:K18"/>
    <mergeCell ref="G13:K13"/>
    <mergeCell ref="G26:K26"/>
    <mergeCell ref="G28:K28"/>
    <mergeCell ref="A27:K27"/>
    <mergeCell ref="G20:K20"/>
    <mergeCell ref="G22:K22"/>
    <mergeCell ref="A19:K19"/>
    <mergeCell ref="A21:K21"/>
  </mergeCells>
  <pageMargins left="0.70000000000000007" right="0.70000000000000007" top="1.5374015748031449" bottom="1.5374015748031449" header="1.1437007874015699" footer="1.1437007874015699"/>
  <pageSetup paperSize="9" fitToWidth="0" fitToHeight="0" orientation="portrait" r:id="rId1"/>
  <headerFooter alignWithMargins="0"/>
  <ignoredErrors>
    <ignoredError sqref="C77:F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Regio_en_Subsidie</vt:lpstr>
      <vt:lpstr>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DUS-I</dc:creator>
  <cp:lastModifiedBy>Oven, I.E. von (Indra)</cp:lastModifiedBy>
  <cp:revision>1</cp:revision>
  <dcterms:created xsi:type="dcterms:W3CDTF">2020-01-14T14:24:08Z</dcterms:created>
  <dcterms:modified xsi:type="dcterms:W3CDTF">2023-05-16T12:32:26Z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Rijksoverheid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